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AM35" i="9"/>
  <c r="C35" i="9"/>
  <c r="AM34" i="9"/>
  <c r="C34" i="9"/>
  <c r="U34" i="9" l="1"/>
  <c r="U35" i="9" s="1"/>
  <c r="U36" i="9" s="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 r="CO35" i="9" s="1"/>
</calcChain>
</file>

<file path=xl/sharedStrings.xml><?xml version="1.0" encoding="utf-8"?>
<sst xmlns="http://schemas.openxmlformats.org/spreadsheetml/2006/main" count="1065" uniqueCount="542">
  <si>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</si>
  <si>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</si>
  <si>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</si>
  <si>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</si>
  <si>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</si>
  <si>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</si>
  <si>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</si>
  <si>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</si>
  <si>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</si>
  <si>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</si>
  <si>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</si>
  <si>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</si>
  <si>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</si>
  <si>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</si>
  <si>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</si>
  <si>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</si>
  <si>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</si>
  <si>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</si>
  <si>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</si>
  <si>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</si>
  <si>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</si>
  <si>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</si>
  <si>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</si>
  <si>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</si>
  <si>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</si>
  <si>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</si>
  <si>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</si>
  <si>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</si>
  <si>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</si>
  <si>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</si>
  <si>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</si>
  <si>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</si>
  <si>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</si>
  <si>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</si>
  <si>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</si>
  <si>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</si>
  <si>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</si>
  <si>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</si>
  <si>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</si>
  <si>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</si>
  <si>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</si>
  <si>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</si>
  <si>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</si>
  <si>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</si>
  <si>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</si>
  <si>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</si>
  <si>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</si>
  <si>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</si>
  <si>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</si>
  <si>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</si>
  <si>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</si>
  <si>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</si>
  <si>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</si>
  <si>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</si>
  <si>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</si>
  <si>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</si>
  <si>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</si>
  <si>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</si>
  <si>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</si>
  <si>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</si>
  <si>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</si>
  <si>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</si>
  <si>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</si>
  <si>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</si>
  <si>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</si>
  <si>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</si>
  <si>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</si>
  <si>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</si>
  <si>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</si>
  <si>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</si>
  <si>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</si>
  <si>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</si>
  <si>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</si>
  <si>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</si>
  <si>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</si>
  <si>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</si>
  <si>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</si>
  <si>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</si>
  <si>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</si>
  <si>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</si>
  <si>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</si>
  <si>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山江村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</si>
  <si>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</si>
  <si>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</si>
  <si>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</si>
  <si>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</si>
  <si>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</si>
  <si>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</si>
  <si>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</si>
  <si>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</si>
  <si>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</si>
  <si>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</si>
  <si>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</si>
  <si>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</si>
  <si>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</si>
  <si>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</si>
  <si>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</si>
  <si>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</si>
  <si>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</si>
  <si>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</si>
  <si>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</si>
  <si>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</si>
  <si>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</si>
  <si>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</si>
  <si>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</si>
  <si>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</si>
  <si>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</si>
  <si>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</si>
  <si>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</si>
  <si>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</si>
  <si>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</si>
  <si>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</si>
  <si>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</si>
  <si>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</si>
  <si>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</si>
  <si>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</si>
  <si>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</si>
  <si>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</si>
  <si>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</si>
  <si>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</si>
  <si>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</si>
  <si>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</si>
  <si>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</si>
  <si>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</si>
  <si>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</si>
  <si>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</si>
  <si>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</si>
  <si>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</si>
  <si>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</si>
  <si>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</si>
  <si>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</si>
  <si>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</si>
  <si>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</si>
  <si>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</si>
  <si>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</si>
  <si>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</si>
  <si>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</si>
  <si>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</si>
  <si>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</si>
  <si>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</si>
  <si>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</si>
  <si>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</si>
  <si>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</si>
  <si>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</si>
  <si>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</si>
  <si>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</si>
  <si>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</si>
  <si>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</si>
  <si>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</si>
  <si>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</si>
  <si>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</si>
  <si>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</si>
  <si>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</si>
  <si>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</si>
  <si>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</si>
  <si>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</si>
  <si>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</si>
  <si>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</si>
  <si>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</si>
  <si>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</si>
  <si>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</si>
  <si>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</si>
  <si>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</si>
  <si>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</si>
  <si>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</si>
  <si>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</si>
  <si>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</si>
  <si>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</si>
  <si>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</si>
  <si>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</si>
  <si>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</si>
  <si>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</si>
  <si>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</si>
  <si>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</si>
  <si>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</si>
  <si>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</si>
  <si>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</si>
  <si>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</si>
  <si>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</si>
  <si>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</si>
  <si>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</si>
  <si>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</si>
  <si>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</si>
  <si>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</si>
  <si>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</si>
  <si>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</si>
  <si>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</si>
  <si>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</si>
  <si>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</si>
  <si>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</si>
  <si>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</si>
  <si>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</si>
  <si>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</si>
  <si>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</si>
  <si>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熊本県山江村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</si>
  <si>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</si>
  <si>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</si>
  <si>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</si>
  <si>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</si>
  <si>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</si>
  <si>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</si>
  <si>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</si>
  <si>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</si>
  <si>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</si>
  <si>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</si>
  <si>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</si>
  <si>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</si>
  <si>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</si>
  <si>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</si>
  <si>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</si>
  <si>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</si>
  <si>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</si>
  <si>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</si>
  <si>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</si>
  <si>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</si>
  <si>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</si>
  <si>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</si>
  <si>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</si>
  <si>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</si>
  <si>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</si>
  <si>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</si>
  <si>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</si>
  <si>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</si>
  <si>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</si>
  <si>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</si>
  <si>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</si>
  <si>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</si>
  <si>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</si>
  <si>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</si>
  <si>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</si>
  <si>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</si>
  <si>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</si>
  <si>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</si>
  <si>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</si>
  <si>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</si>
  <si>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</si>
  <si>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</si>
  <si>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</si>
  <si>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</si>
  <si>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</si>
  <si>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</si>
  <si>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</si>
  <si>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</si>
  <si>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</si>
  <si>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</si>
  <si>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</si>
  <si>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</si>
  <si>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</si>
  <si>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</si>
  <si>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</si>
  <si>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</si>
  <si>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</si>
  <si>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</si>
  <si>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</si>
  <si>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</si>
  <si>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</si>
  <si>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</si>
  <si>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</si>
  <si>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</si>
  <si>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</si>
  <si>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</si>
  <si>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</si>
  <si>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</si>
  <si>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</si>
  <si>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</si>
  <si>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</si>
  <si>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</si>
  <si>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</si>
  <si>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</si>
  <si>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</si>
  <si>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</si>
  <si>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</si>
  <si>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</si>
  <si>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</si>
  <si>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</si>
  <si>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</si>
  <si>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</si>
  <si>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</si>
  <si>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</si>
  <si>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</si>
  <si>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</si>
  <si>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</si>
  <si>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</si>
  <si>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</si>
  <si>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</si>
  <si>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</si>
  <si>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</si>
  <si>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</si>
  <si>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</si>
  <si>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</si>
  <si>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</si>
  <si>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</si>
  <si>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</si>
  <si>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</si>
  <si>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</si>
  <si>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</si>
  <si>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</si>
  <si>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</si>
  <si>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</si>
  <si>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</si>
  <si>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</si>
  <si>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</si>
  <si>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</si>
  <si>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</si>
  <si>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</si>
  <si>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</si>
  <si>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</si>
  <si>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</si>
  <si>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</si>
  <si>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</si>
  <si>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</si>
  <si>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</si>
  <si>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</si>
  <si>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</si>
  <si>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</si>
  <si>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</si>
  <si>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</si>
  <si>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</si>
  <si>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</si>
  <si>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</si>
  <si>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</si>
  <si>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</si>
  <si>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</si>
  <si>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</si>
  <si>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</si>
  <si>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</si>
  <si>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</si>
  <si>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</si>
  <si>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</si>
  <si>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</si>
  <si>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</si>
  <si>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</si>
  <si>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</si>
  <si>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</si>
  <si>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</si>
  <si>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</si>
  <si>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</si>
  <si>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</si>
  <si>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</si>
  <si>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</si>
  <si>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</si>
  <si>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</si>
  <si>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</si>
  <si>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熊本県山江村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</si>
  <si>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</si>
  <si>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</si>
  <si>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</si>
  <si>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</si>
  <si>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</si>
  <si>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</si>
  <si>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</si>
  <si>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</si>
  <si>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</si>
  <si>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</si>
  <si>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</si>
  <si>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</si>
  <si>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</si>
  <si>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</si>
  <si>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</si>
  <si>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</si>
  <si>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</si>
  <si>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</si>
  <si>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</si>
  <si>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</si>
  <si>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</si>
  <si>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</si>
  <si>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</si>
  <si>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</si>
  <si>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</si>
  <si>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</si>
  <si>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</si>
  <si>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</si>
  <si>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</si>
  <si>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</si>
  <si>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</si>
  <si>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</si>
  <si>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</si>
  <si>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</si>
  <si>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</si>
  <si>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</si>
  <si>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簡易水道事業</t>
    <phoneticPr fontId="5"/>
  </si>
  <si>
    <t>法非適用企業</t>
    <phoneticPr fontId="5"/>
  </si>
  <si>
    <t>農業集落排水事業</t>
    <phoneticPr fontId="5"/>
  </si>
  <si>
    <t>工業用地等造成事業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</si>
  <si>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</si>
  <si>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</si>
  <si>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</si>
  <si>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</si>
  <si>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</si>
  <si>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</si>
  <si>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</si>
  <si>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</si>
  <si>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</si>
  <si>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</si>
  <si>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</si>
  <si>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</si>
  <si>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</si>
  <si>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</si>
  <si>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</si>
  <si>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</si>
  <si>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</si>
  <si>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</si>
  <si>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</si>
  <si>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</si>
  <si>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</si>
  <si>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</si>
  <si>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</si>
  <si>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</si>
  <si>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</si>
  <si>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</si>
  <si>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</si>
  <si>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</si>
  <si>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</si>
  <si>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</si>
  <si>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</si>
  <si>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</si>
  <si>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</si>
  <si>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</si>
  <si>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</si>
  <si>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</si>
  <si>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</si>
  <si>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</si>
  <si>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</si>
  <si>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</si>
  <si>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</si>
  <si>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</si>
  <si>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</si>
  <si>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</si>
  <si>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</si>
  <si>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</si>
  <si>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</si>
  <si>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</si>
  <si>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</si>
  <si>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</si>
  <si>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</si>
  <si>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</si>
  <si>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</si>
  <si>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</si>
  <si>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</si>
  <si>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</si>
  <si>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</si>
  <si>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</si>
  <si>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</si>
  <si>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</si>
  <si>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</si>
  <si>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</si>
  <si>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</si>
  <si>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</si>
  <si>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</si>
  <si>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</si>
  <si>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</si>
  <si>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</si>
  <si>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</si>
  <si>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</si>
  <si>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</si>
  <si>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</si>
  <si>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</si>
  <si>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</si>
  <si>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</si>
  <si>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</si>
  <si>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</si>
  <si>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</si>
  <si>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</si>
  <si>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</si>
  <si>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</si>
  <si>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</si>
  <si>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</si>
  <si>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</si>
  <si>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</si>
  <si>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</si>
  <si>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</si>
  <si>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</si>
  <si>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</si>
  <si>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</si>
  <si>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</si>
  <si>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</si>
  <si>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</si>
  <si>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</si>
  <si>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</si>
  <si>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</si>
  <si>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</si>
  <si>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</si>
  <si>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</si>
  <si>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</si>
  <si>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</si>
  <si>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</si>
  <si>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</si>
  <si>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</si>
  <si>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</si>
  <si>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</si>
  <si>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</si>
  <si>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</si>
  <si>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</si>
  <si>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</si>
  <si>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</si>
  <si>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</si>
  <si>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</si>
  <si>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</si>
  <si>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</si>
  <si>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</si>
  <si>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</si>
  <si>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</si>
  <si>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</si>
  <si>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</si>
  <si>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</si>
  <si>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</si>
  <si>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</si>
  <si>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</si>
  <si>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</si>
  <si>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</si>
  <si>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</si>
  <si>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</si>
  <si>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</si>
  <si>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</si>
  <si>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</si>
  <si>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</si>
  <si>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3.25</t>
  </si>
  <si>
    <t>▲ 4.27</t>
  </si>
  <si>
    <t>一般会計</t>
  </si>
  <si>
    <t>介護保険事業</t>
  </si>
  <si>
    <t>国民健康保険事業</t>
  </si>
  <si>
    <t>簡易水道事業</t>
  </si>
  <si>
    <t>農業集落排水事業</t>
  </si>
  <si>
    <t>後期高齢者医療事業</t>
  </si>
  <si>
    <t>工業用地等造成事業</t>
  </si>
  <si>
    <t>その他会計（赤字）</t>
  </si>
  <si>
    <t>その他会計（黒字）</t>
  </si>
  <si>
    <t>株式会社　やまえ</t>
    <rPh sb="0" eb="4">
      <t>カブシキガイシャ</t>
    </rPh>
    <phoneticPr fontId="2"/>
  </si>
  <si>
    <t>くま川鉄道　株式会社</t>
    <rPh sb="2" eb="3">
      <t>カワ</t>
    </rPh>
    <rPh sb="3" eb="5">
      <t>テツドウ</t>
    </rPh>
    <rPh sb="6" eb="10">
      <t>カブシキガイシャ</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</si>
  <si>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</si>
  <si>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5">
      <t>シモグマ</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</si>
  <si>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</si>
  <si>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</si>
  <si>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人吉球磨広域行政組合（特別養護老人ホーム特別会計）</t>
    <rPh sb="0" eb="2">
      <t>ヒトヨシ</t>
    </rPh>
    <rPh sb="2" eb="4">
      <t>クマ</t>
    </rPh>
    <rPh sb="4" eb="6">
      <t>コウイキ</t>
    </rPh>
    <rPh sb="6" eb="8">
      <t>ギョウセイ</t>
    </rPh>
    <rPh sb="8" eb="10">
      <t>クミアイ</t>
    </rPh>
    <rPh sb="11" eb="13">
      <t>トクベツ</t>
    </rPh>
    <rPh sb="13" eb="15">
      <t>ヨウゴ</t>
    </rPh>
    <rPh sb="15" eb="17">
      <t>ロウジン</t>
    </rPh>
    <rPh sb="20" eb="22">
      <t>トクベツ</t>
    </rPh>
    <rPh sb="22" eb="24">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</si>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</sst>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182777</c:v>
                </c:pt>
                <c:pt idx="1">
                  <c:v>94612</c:v>
                </c:pt>
                <c:pt idx="2">
                  <c:v>148956</c:v>
                </c:pt>
                <c:pt idx="3">
                  <c:v>78863</c:v>
                </c:pt>
                <c:pt idx="4">
                  <c:v>82245</c:v>
                </c:pt>
              </c:numCache>
            </c:numRef>
          </c:val>
          <c:smooth val="0"/>
        </c:ser>
        <c:dLbls>
          <c:showLegendKey val="0"/>
          <c:showVal val="0"/>
          <c:showCatName val="0"/>
          <c:showSerName val="0"/>
          <c:showPercent val="0"/>
          <c:showBubbleSize val="0"/>
        </c:dLbls>
        <c:marker val="1"/>
        <c:smooth val="0"/>
        <c:axId val="243939584"/>
        <c:axId val="243954816"/>
      </c:lineChart>
      <c:catAx>
        <c:axId val="243939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954816"/>
        <c:crosses val="autoZero"/>
        <c:auto val="1"/>
        <c:lblAlgn val="ctr"/>
        <c:lblOffset val="100"/>
        <c:tickLblSkip val="1"/>
        <c:tickMarkSkip val="1"/>
        <c:noMultiLvlLbl val="0"/>
      </c:catAx>
      <c:valAx>
        <c:axId val="24395481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939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9.61</c:v>
                </c:pt>
                <c:pt idx="1">
                  <c:v>14.91</c:v>
                </c:pt>
                <c:pt idx="2">
                  <c:v>11.2</c:v>
                </c:pt>
                <c:pt idx="3">
                  <c:v>15.06</c:v>
                </c:pt>
                <c:pt idx="4">
                  <c:v>12.03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48.1</c:v>
                </c:pt>
                <c:pt idx="1">
                  <c:v>50.67</c:v>
                </c:pt>
                <c:pt idx="2">
                  <c:v>50.53</c:v>
                </c:pt>
                <c:pt idx="3">
                  <c:v>51.97</c:v>
                </c:pt>
                <c:pt idx="4">
                  <c:v>52.43</c:v>
                </c:pt>
              </c:numCache>
            </c:numRef>
          </c:val>
        </c:ser>
        <c:dLbls>
          <c:showLegendKey val="0"/>
          <c:showVal val="0"/>
          <c:showCatName val="0"/>
          <c:showSerName val="0"/>
          <c:showPercent val="0"/>
          <c:showBubbleSize val="0"/>
        </c:dLbls>
        <c:gapWidth val="250"/>
        <c:overlap val="100"/>
        <c:axId val="244955008"/>
        <c:axId val="24497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11.05</c:v>
                </c:pt>
                <c:pt idx="1">
                  <c:v>5.5</c:v>
                </c:pt>
                <c:pt idx="2">
                  <c:v>-3.25</c:v>
                </c:pt>
                <c:pt idx="3">
                  <c:v>6.24</c:v>
                </c:pt>
                <c:pt idx="4">
                  <c:v>-4.2699999999999996</c:v>
                </c:pt>
              </c:numCache>
            </c:numRef>
          </c:val>
          <c:smooth val="0"/>
        </c:ser>
        <c:dLbls>
          <c:showLegendKey val="0"/>
          <c:showVal val="0"/>
          <c:showCatName val="0"/>
          <c:showSerName val="0"/>
          <c:showPercent val="0"/>
          <c:showBubbleSize val="0"/>
        </c:dLbls>
        <c:marker val="1"/>
        <c:smooth val="0"/>
        <c:axId val="244955008"/>
        <c:axId val="244979584"/>
      </c:lineChart>
      <c:catAx>
        <c:axId val="24495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4979584"/>
        <c:crosses val="autoZero"/>
        <c:auto val="1"/>
        <c:lblAlgn val="ctr"/>
        <c:lblOffset val="100"/>
        <c:tickLblSkip val="1"/>
        <c:tickMarkSkip val="1"/>
        <c:noMultiLvlLbl val="0"/>
      </c:catAx>
      <c:valAx>
        <c:axId val="24497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95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工業用地等造成事業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0.9</c:v>
                </c:pt>
                <c:pt idx="2">
                  <c:v>#N/A</c:v>
                </c:pt>
                <c:pt idx="3">
                  <c:v>0.63</c:v>
                </c:pt>
                <c:pt idx="4">
                  <c:v>#N/A</c:v>
                </c:pt>
                <c:pt idx="5">
                  <c:v>0.08</c:v>
                </c:pt>
                <c:pt idx="6">
                  <c:v>#N/A</c:v>
                </c:pt>
                <c:pt idx="7">
                  <c:v>0.15</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c:v>
                </c:pt>
                <c:pt idx="2">
                  <c:v>#N/A</c:v>
                </c:pt>
                <c:pt idx="3">
                  <c:v>0.7</c:v>
                </c:pt>
                <c:pt idx="4">
                  <c:v>#N/A</c:v>
                </c:pt>
                <c:pt idx="5">
                  <c:v>0.55000000000000004</c:v>
                </c:pt>
                <c:pt idx="6">
                  <c:v>#N/A</c:v>
                </c:pt>
                <c:pt idx="7">
                  <c:v>0.48</c:v>
                </c:pt>
                <c:pt idx="8">
                  <c:v>#N/A</c:v>
                </c:pt>
                <c:pt idx="9">
                  <c:v>0.42</c:v>
                </c:pt>
              </c:numCache>
            </c:numRef>
          </c:val>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1.26</c:v>
                </c:pt>
                <c:pt idx="2">
                  <c:v>#N/A</c:v>
                </c:pt>
                <c:pt idx="3">
                  <c:v>1.47</c:v>
                </c:pt>
                <c:pt idx="4">
                  <c:v>#N/A</c:v>
                </c:pt>
                <c:pt idx="5">
                  <c:v>0.78</c:v>
                </c:pt>
                <c:pt idx="6">
                  <c:v>#N/A</c:v>
                </c:pt>
                <c:pt idx="7">
                  <c:v>0.27</c:v>
                </c:pt>
                <c:pt idx="8">
                  <c:v>#N/A</c:v>
                </c:pt>
                <c:pt idx="9">
                  <c:v>0.44</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1.22</c:v>
                </c:pt>
                <c:pt idx="4">
                  <c:v>#N/A</c:v>
                </c:pt>
                <c:pt idx="5">
                  <c:v>2.76</c:v>
                </c:pt>
                <c:pt idx="6">
                  <c:v>#N/A</c:v>
                </c:pt>
                <c:pt idx="7">
                  <c:v>1.66</c:v>
                </c:pt>
                <c:pt idx="8">
                  <c:v>#N/A</c:v>
                </c:pt>
                <c:pt idx="9">
                  <c:v>0.74</c:v>
                </c:pt>
              </c:numCache>
            </c:numRef>
          </c:val>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c:v>
                </c:pt>
                <c:pt idx="2">
                  <c:v>#N/A</c:v>
                </c:pt>
                <c:pt idx="3">
                  <c:v>0.22</c:v>
                </c:pt>
                <c:pt idx="4">
                  <c:v>#N/A</c:v>
                </c:pt>
                <c:pt idx="5">
                  <c:v>0.63</c:v>
                </c:pt>
                <c:pt idx="6">
                  <c:v>#N/A</c:v>
                </c:pt>
                <c:pt idx="7">
                  <c:v>1.34</c:v>
                </c:pt>
                <c:pt idx="8">
                  <c:v>#N/A</c:v>
                </c:pt>
                <c:pt idx="9">
                  <c:v>0.93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c:v>
                </c:pt>
                <c:pt idx="2">
                  <c:v>#N/A</c:v>
                </c:pt>
                <c:pt idx="3">
                  <c:v>14.91</c:v>
                </c:pt>
                <c:pt idx="4">
                  <c:v>#N/A</c:v>
                </c:pt>
                <c:pt idx="5">
                  <c:v>11.19</c:v>
                </c:pt>
                <c:pt idx="6">
                  <c:v>#N/A</c:v>
                </c:pt>
                <c:pt idx="7">
                  <c:v>15.06</c:v>
                </c:pt>
                <c:pt idx="8">
                  <c:v>#N/A</c:v>
                </c:pt>
                <c:pt idx="9">
                  <c:v>12.03</c:v>
                </c:pt>
              </c:numCache>
            </c:numRef>
          </c:val>
        </c:ser>
        <c:dLbls>
          <c:showLegendKey val="0"/>
          <c:showVal val="0"/>
          <c:showCatName val="0"/>
          <c:showSerName val="0"/>
          <c:showPercent val="0"/>
          <c:showBubbleSize val="0"/>
        </c:dLbls>
        <c:gapWidth val="150"/>
        <c:overlap val="100"/>
        <c:axId val="245235712"/>
        <c:axId val="245239168"/>
      </c:barChart>
      <c:catAx>
        <c:axId val="2452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239168"/>
        <c:crosses val="autoZero"/>
        <c:auto val="1"/>
        <c:lblAlgn val="ctr"/>
        <c:lblOffset val="100"/>
        <c:tickLblSkip val="1"/>
        <c:tickMarkSkip val="1"/>
        <c:noMultiLvlLbl val="0"/>
      </c:catAx>
      <c:valAx>
        <c:axId val="24523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235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348</c:v>
                </c:pt>
                <c:pt idx="5">
                  <c:v>326</c:v>
                </c:pt>
                <c:pt idx="8">
                  <c:v>335</c:v>
                </c:pt>
                <c:pt idx="11">
                  <c:v>399</c:v>
                </c:pt>
                <c:pt idx="14">
                  <c:v>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18</c:v>
                </c:pt>
                <c:pt idx="6">
                  <c:v>19</c:v>
                </c:pt>
                <c:pt idx="9">
                  <c:v>18</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135</c:v>
                </c:pt>
                <c:pt idx="3">
                  <c:v>124</c:v>
                </c:pt>
                <c:pt idx="6">
                  <c:v>141</c:v>
                </c:pt>
                <c:pt idx="9">
                  <c:v>142</c:v>
                </c:pt>
                <c:pt idx="12">
                  <c:v>158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352</c:v>
                </c:pt>
                <c:pt idx="3">
                  <c:v>308</c:v>
                </c:pt>
                <c:pt idx="6">
                  <c:v>312</c:v>
                </c:pt>
                <c:pt idx="9">
                  <c:v>382</c:v>
                </c:pt>
                <c:pt idx="12">
                  <c:v>383</c:v>
                </c:pt>
              </c:numCache>
            </c:numRef>
          </c:val>
        </c:ser>
        <c:dLbls>
          <c:showLegendKey val="0"/>
          <c:showVal val="0"/>
          <c:showCatName val="0"/>
          <c:showSerName val="0"/>
          <c:showPercent val="0"/>
          <c:showBubbleSize val="0"/>
        </c:dLbls>
        <c:gapWidth val="100"/>
        <c:overlap val="100"/>
        <c:axId val="252296192"/>
        <c:axId val="25231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157</c:v>
                </c:pt>
                <c:pt idx="2">
                  <c:v>#N/A</c:v>
                </c:pt>
                <c:pt idx="3">
                  <c:v>#N/A</c:v>
                </c:pt>
                <c:pt idx="4">
                  <c:v>124</c:v>
                </c:pt>
                <c:pt idx="5">
                  <c:v>#N/A</c:v>
                </c:pt>
                <c:pt idx="6">
                  <c:v>#N/A</c:v>
                </c:pt>
                <c:pt idx="7">
                  <c:v>137</c:v>
                </c:pt>
                <c:pt idx="8">
                  <c:v>#N/A</c:v>
                </c:pt>
                <c:pt idx="9">
                  <c:v>#N/A</c:v>
                </c:pt>
                <c:pt idx="10">
                  <c:v>143</c:v>
                </c:pt>
                <c:pt idx="11">
                  <c:v>#N/A</c:v>
                </c:pt>
                <c:pt idx="12">
                  <c:v>#N/A</c:v>
                </c:pt>
                <c:pt idx="13">
                  <c:v>95</c:v>
                </c:pt>
                <c:pt idx="14">
                  <c:v>#N/A</c:v>
                </c:pt>
              </c:numCache>
            </c:numRef>
          </c:val>
          <c:smooth val="0"/>
        </c:ser>
        <c:dLbls>
          <c:showLegendKey val="0"/>
          <c:showVal val="0"/>
          <c:showCatName val="0"/>
          <c:showSerName val="0"/>
          <c:showPercent val="0"/>
          <c:showBubbleSize val="0"/>
        </c:dLbls>
        <c:marker val="1"/>
        <c:smooth val="0"/>
        <c:axId val="252296192"/>
        <c:axId val="252317696"/>
      </c:lineChart>
      <c:catAx>
        <c:axId val="25229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17696"/>
        <c:crosses val="autoZero"/>
        <c:auto val="1"/>
        <c:lblAlgn val="ctr"/>
        <c:lblOffset val="100"/>
        <c:tickLblSkip val="1"/>
        <c:tickMarkSkip val="1"/>
        <c:noMultiLvlLbl val="0"/>
      </c:catAx>
      <c:valAx>
        <c:axId val="25231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29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3359</c:v>
                </c:pt>
                <c:pt idx="5">
                  <c:v>3488</c:v>
                </c:pt>
                <c:pt idx="8">
                  <c:v>3141</c:v>
                </c:pt>
                <c:pt idx="11">
                  <c:v>2872</c:v>
                </c:pt>
                <c:pt idx="14">
                  <c:v>2778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247</c:v>
                </c:pt>
                <c:pt idx="5">
                  <c:v>237</c:v>
                </c:pt>
                <c:pt idx="8">
                  <c:v>303</c:v>
                </c:pt>
                <c:pt idx="11">
                  <c:v>291</c:v>
                </c:pt>
                <c:pt idx="14">
                  <c:v>266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2202</c:v>
                </c:pt>
                <c:pt idx="5">
                  <c:v>2219</c:v>
                </c:pt>
                <c:pt idx="8">
                  <c:v>2285</c:v>
                </c:pt>
                <c:pt idx="11">
                  <c:v>2385</c:v>
                </c:pt>
                <c:pt idx="14">
                  <c:v>2392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567</c:v>
                </c:pt>
                <c:pt idx="3">
                  <c:v>574</c:v>
                </c:pt>
                <c:pt idx="6">
                  <c:v>596</c:v>
                </c:pt>
                <c:pt idx="9">
                  <c:v>571</c:v>
                </c:pt>
                <c:pt idx="12">
                  <c:v>507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c:v>
                </c:pt>
                <c:pt idx="3">
                  <c:v>102</c:v>
                </c:pt>
                <c:pt idx="6">
                  <c:v>72</c:v>
                </c:pt>
                <c:pt idx="9">
                  <c:v>59</c:v>
                </c:pt>
                <c:pt idx="12">
                  <c:v>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1850</c:v>
                </c:pt>
                <c:pt idx="3">
                  <c:v>1870</c:v>
                </c:pt>
                <c:pt idx="6">
                  <c:v>1792</c:v>
                </c:pt>
                <c:pt idx="9">
                  <c:v>1611</c:v>
                </c:pt>
                <c:pt idx="12">
                  <c:v>1534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3606</c:v>
                </c:pt>
                <c:pt idx="3">
                  <c:v>3531</c:v>
                </c:pt>
                <c:pt idx="6">
                  <c:v>3556</c:v>
                </c:pt>
                <c:pt idx="9">
                  <c:v>3401</c:v>
                </c:pt>
                <c:pt idx="12">
                  <c:v>3252</c:v>
                </c:pt>
              </c:numCache>
            </c:numRef>
          </c:val>
        </c:ser>
        <c:dLbls>
          <c:showLegendKey val="0"/>
          <c:showVal val="0"/>
          <c:showCatName val="0"/>
          <c:showSerName val="0"/>
          <c:showPercent val="0"/>
          <c:showBubbleSize val="0"/>
        </c:dLbls>
        <c:gapWidth val="100"/>
        <c:overlap val="100"/>
        <c:axId val="253066624"/>
        <c:axId val="25310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303</c:v>
                </c:pt>
                <c:pt idx="2">
                  <c:v>#N/A</c:v>
                </c:pt>
                <c:pt idx="3">
                  <c:v>#N/A</c:v>
                </c:pt>
                <c:pt idx="4">
                  <c:v>133</c:v>
                </c:pt>
                <c:pt idx="5">
                  <c:v>#N/A</c:v>
                </c:pt>
                <c:pt idx="6">
                  <c:v>#N/A</c:v>
                </c:pt>
                <c:pt idx="7">
                  <c:v>287</c:v>
                </c:pt>
                <c:pt idx="8">
                  <c:v>#N/A</c:v>
                </c:pt>
                <c:pt idx="9">
                  <c:v>#N/A</c:v>
                </c:pt>
                <c:pt idx="10">
                  <c:v>95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3066624"/>
        <c:axId val="253100800"/>
      </c:lineChart>
      <c:catAx>
        <c:axId val="2530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100800"/>
        <c:crosses val="autoZero"/>
        <c:auto val="1"/>
        <c:lblAlgn val="ctr"/>
        <c:lblOffset val="100"/>
        <c:tickLblSkip val="1"/>
        <c:tickMarkSkip val="1"/>
        <c:noMultiLvlLbl val="0"/>
      </c:catAx>
      <c:valAx>
        <c:axId val="25310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6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3,707
3,702
121.19
3,180,129
2,915,073
229,304
1,905,939
3,251,552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人口の減少や、村内に中心となる産業がないため、自主財源に乏しく財政基盤が非常に弱い。類似団体平均と比較しても</a:t>
          </a:r>
          <a:r>
            <a:rPr kumimoji="1" lang="en-US" altLang="ja-JP" sz="1300">
              <a:latin typeface="ＭＳ Ｐゴシック"/>
            </a:rPr>
            <a:t>0.03</a:t>
          </a:r>
          <a:r>
            <a:rPr kumimoji="1" lang="ja-JP" altLang="en-US" sz="1300">
              <a:latin typeface="ＭＳ Ｐゴシック"/>
            </a:rPr>
            <a:t>ポイント下回っている。地方においては未だ景気の回復が見られない状況にあり、税収の増加や誘致企業の進出等が思うように進まないため、ここ数年は横ばい状態が続いている。自主財源の確保に向け、基幹産業である農林業の振興を中心に税収向上を図っ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8" name="直線コネクタ 67"/>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1" name="直線コネクタ 70"/>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78922</xdr:rowOff>
    </xdr:from>
    <xdr:to>
      <xdr:col>4</xdr:col>
      <xdr:colOff>482600</xdr:colOff>
      <xdr:row>44</xdr:row>
      <xdr:rowOff>78922</xdr:rowOff>
    </xdr:to>
    <xdr:cxnSp macro="">
      <xdr:nvCxnSpPr>
        <xdr:cNvPr id="74" name="直線コネクタ 73"/>
        <xdr:cNvCxnSpPr/>
      </xdr:nvCxnSpPr>
      <xdr:spPr>
        <a:xfrm>
          <a:off x="2336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78922</xdr:rowOff>
    </xdr:to>
    <xdr:cxnSp macro="">
      <xdr:nvCxnSpPr>
        <xdr:cNvPr id="77" name="直線コネクタ 76"/>
        <xdr:cNvCxnSpPr/>
      </xdr:nvCxnSpPr>
      <xdr:spPr>
        <a:xfrm>
          <a:off x="1447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7" name="円/楕円 86"/>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8"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89" name="円/楕円 88"/>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0" name="テキスト ボックス 89"/>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1" name="円/楕円 90"/>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2" name="テキスト ボックス 91"/>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28122</xdr:rowOff>
    </xdr:from>
    <xdr:to>
      <xdr:col>3</xdr:col>
      <xdr:colOff>330200</xdr:colOff>
      <xdr:row>44</xdr:row>
      <xdr:rowOff>129722</xdr:rowOff>
    </xdr:to>
    <xdr:sp macro="" textlink="">
      <xdr:nvSpPr>
        <xdr:cNvPr id="93" name="円/楕円 92"/>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114499</xdr:rowOff>
    </xdr:from>
    <xdr:ext cx="762000" cy="259045"/>
    <xdr:sp macro="" textlink="">
      <xdr:nvSpPr>
        <xdr:cNvPr id="94" name="テキスト ボックス 93"/>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6" name="テキスト ボックス 95"/>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扶助費の増加により、昨年度比</a:t>
          </a:r>
          <a:r>
            <a:rPr kumimoji="1" lang="en-US" altLang="ja-JP" sz="1300">
              <a:latin typeface="ＭＳ Ｐゴシック"/>
            </a:rPr>
            <a:t>5.7</a:t>
          </a:r>
          <a:r>
            <a:rPr kumimoji="1" lang="ja-JP" altLang="en-US" sz="1300">
              <a:latin typeface="ＭＳ Ｐゴシック"/>
            </a:rPr>
            <a:t>ポイント高くなっており、類似団体平均を</a:t>
          </a:r>
          <a:r>
            <a:rPr kumimoji="1" lang="en-US" altLang="ja-JP" sz="1300">
              <a:latin typeface="ＭＳ Ｐゴシック"/>
            </a:rPr>
            <a:t>7.9</a:t>
          </a:r>
          <a:r>
            <a:rPr kumimoji="1" lang="ja-JP" altLang="en-US" sz="1300">
              <a:latin typeface="ＭＳ Ｐゴシック"/>
            </a:rPr>
            <a:t>ポイントと大きく上回っている。</a:t>
          </a:r>
          <a:r>
            <a:rPr kumimoji="1" lang="en-US" altLang="ja-JP" sz="1300">
              <a:latin typeface="ＭＳ Ｐゴシック"/>
            </a:rPr>
            <a:t>90</a:t>
          </a:r>
          <a:r>
            <a:rPr kumimoji="1" lang="ja-JP" altLang="en-US" sz="1300">
              <a:latin typeface="ＭＳ Ｐゴシック"/>
            </a:rPr>
            <a:t>％に近い数値であり、財政の硬直化が見られる。扶助費、補助費や物件費等の固定的経費を抑制し、村税等の自主財源の確保にも努める必要がある。事務事業等の一層の見直しを行い、</a:t>
          </a:r>
          <a:r>
            <a:rPr kumimoji="1" lang="en-US" altLang="ja-JP" sz="1300">
              <a:latin typeface="ＭＳ Ｐゴシック"/>
            </a:rPr>
            <a:t>80.0</a:t>
          </a:r>
          <a:r>
            <a:rPr kumimoji="1" lang="ja-JP" altLang="en-US" sz="1300">
              <a:latin typeface="ＭＳ Ｐゴシック"/>
            </a:rPr>
            <a:t>％を切るように歳入歳出の両面から改善を図る。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134076</xdr:rowOff>
    </xdr:from>
    <xdr:to>
      <xdr:col>7</xdr:col>
      <xdr:colOff>152400</xdr:colOff>
      <xdr:row>63</xdr:row>
      <xdr:rowOff>159113</xdr:rowOff>
    </xdr:to>
    <xdr:cxnSp macro="">
      <xdr:nvCxnSpPr>
        <xdr:cNvPr id="133" name="直線コネクタ 132"/>
        <xdr:cNvCxnSpPr/>
      </xdr:nvCxnSpPr>
      <xdr:spPr>
        <a:xfrm>
          <a:off x="4114800" y="10763976"/>
          <a:ext cx="8382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119380</xdr:rowOff>
    </xdr:from>
    <xdr:to>
      <xdr:col>6</xdr:col>
      <xdr:colOff>0</xdr:colOff>
      <xdr:row>62</xdr:row>
      <xdr:rowOff>134076</xdr:rowOff>
    </xdr:to>
    <xdr:cxnSp macro="">
      <xdr:nvCxnSpPr>
        <xdr:cNvPr id="136" name="直線コネクタ 135"/>
        <xdr:cNvCxnSpPr/>
      </xdr:nvCxnSpPr>
      <xdr:spPr>
        <a:xfrm>
          <a:off x="3225800" y="105778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102144</xdr:rowOff>
    </xdr:from>
    <xdr:to>
      <xdr:col>4</xdr:col>
      <xdr:colOff>482600</xdr:colOff>
      <xdr:row>61</xdr:row>
      <xdr:rowOff>119380</xdr:rowOff>
    </xdr:to>
    <xdr:cxnSp macro="">
      <xdr:nvCxnSpPr>
        <xdr:cNvPr id="139" name="直線コネクタ 138"/>
        <xdr:cNvCxnSpPr/>
      </xdr:nvCxnSpPr>
      <xdr:spPr>
        <a:xfrm>
          <a:off x="2336800" y="105605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102144</xdr:rowOff>
    </xdr:from>
    <xdr:to>
      <xdr:col>3</xdr:col>
      <xdr:colOff>279400</xdr:colOff>
      <xdr:row>62</xdr:row>
      <xdr:rowOff>78922</xdr:rowOff>
    </xdr:to>
    <xdr:cxnSp macro="">
      <xdr:nvCxnSpPr>
        <xdr:cNvPr id="142" name="直線コネクタ 141"/>
        <xdr:cNvCxnSpPr/>
      </xdr:nvCxnSpPr>
      <xdr:spPr>
        <a:xfrm flipV="1">
          <a:off x="1447800" y="10560594"/>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108313</xdr:rowOff>
    </xdr:from>
    <xdr:to>
      <xdr:col>7</xdr:col>
      <xdr:colOff>203200</xdr:colOff>
      <xdr:row>64</xdr:row>
      <xdr:rowOff>38463</xdr:rowOff>
    </xdr:to>
    <xdr:sp macro="" textlink="">
      <xdr:nvSpPr>
        <xdr:cNvPr id="152" name="円/楕円 151"/>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80390</xdr:rowOff>
    </xdr:from>
    <xdr:ext cx="762000" cy="259045"/>
    <xdr:sp macro="" textlink="">
      <xdr:nvSpPr>
        <xdr:cNvPr id="153"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83276</xdr:rowOff>
    </xdr:from>
    <xdr:to>
      <xdr:col>6</xdr:col>
      <xdr:colOff>50800</xdr:colOff>
      <xdr:row>63</xdr:row>
      <xdr:rowOff>13426</xdr:rowOff>
    </xdr:to>
    <xdr:sp macro="" textlink="">
      <xdr:nvSpPr>
        <xdr:cNvPr id="154" name="円/楕円 153"/>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169653</xdr:rowOff>
    </xdr:from>
    <xdr:ext cx="736600" cy="259045"/>
    <xdr:sp macro="" textlink="">
      <xdr:nvSpPr>
        <xdr:cNvPr id="155" name="テキスト ボックス 154"/>
        <xdr:cNvSpPr txBox="1"/>
      </xdr:nvSpPr>
      <xdr:spPr>
        <a:xfrm>
          <a:off x="3733800" y="1079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6" name="円/楕円 155"/>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57" name="テキスト ボックス 156"/>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51344</xdr:rowOff>
    </xdr:from>
    <xdr:to>
      <xdr:col>3</xdr:col>
      <xdr:colOff>330200</xdr:colOff>
      <xdr:row>61</xdr:row>
      <xdr:rowOff>152944</xdr:rowOff>
    </xdr:to>
    <xdr:sp macro="" textlink="">
      <xdr:nvSpPr>
        <xdr:cNvPr id="158" name="円/楕円 157"/>
        <xdr:cNvSpPr/>
      </xdr:nvSpPr>
      <xdr:spPr>
        <a:xfrm>
          <a:off x="2286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163121</xdr:rowOff>
    </xdr:from>
    <xdr:ext cx="762000" cy="259045"/>
    <xdr:sp macro="" textlink="">
      <xdr:nvSpPr>
        <xdr:cNvPr id="159" name="テキスト ボックス 158"/>
        <xdr:cNvSpPr txBox="1"/>
      </xdr:nvSpPr>
      <xdr:spPr>
        <a:xfrm>
          <a:off x="1955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28122</xdr:rowOff>
    </xdr:from>
    <xdr:to>
      <xdr:col>2</xdr:col>
      <xdr:colOff>127000</xdr:colOff>
      <xdr:row>62</xdr:row>
      <xdr:rowOff>129722</xdr:rowOff>
    </xdr:to>
    <xdr:sp macro="" textlink="">
      <xdr:nvSpPr>
        <xdr:cNvPr id="160" name="円/楕円 159"/>
        <xdr:cNvSpPr/>
      </xdr:nvSpPr>
      <xdr:spPr>
        <a:xfrm>
          <a:off x="1397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114499</xdr:rowOff>
    </xdr:from>
    <xdr:ext cx="762000" cy="259045"/>
    <xdr:sp macro="" textlink="">
      <xdr:nvSpPr>
        <xdr:cNvPr id="161" name="テキスト ボックス 160"/>
        <xdr:cNvSpPr txBox="1"/>
      </xdr:nvSpPr>
      <xdr:spPr>
        <a:xfrm>
          <a:off x="1066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昨年度に比べ</a:t>
          </a:r>
          <a:r>
            <a:rPr kumimoji="1" lang="en-US" altLang="ja-JP" sz="1300">
              <a:latin typeface="ＭＳ Ｐゴシック"/>
            </a:rPr>
            <a:t>28,755</a:t>
          </a:r>
          <a:r>
            <a:rPr kumimoji="1" lang="ja-JP" altLang="en-US" sz="1300">
              <a:latin typeface="ＭＳ Ｐゴシック"/>
            </a:rPr>
            <a:t>円増となっており、近年ほぼ横ばいであった数値が若干上昇している。施設の老朽化に伴う維持補修費と物件費等の増加が主な要因である。</a:t>
          </a:r>
          <a:r>
            <a:rPr kumimoji="1" lang="ja-JP" altLang="ja-JP" sz="1300">
              <a:solidFill>
                <a:schemeClr val="dk1"/>
              </a:solidFill>
              <a:effectLst/>
              <a:latin typeface="+mn-lt"/>
              <a:ea typeface="+mn-ea"/>
              <a:cs typeface="+mn-cs"/>
            </a:rPr>
            <a:t>類似団体平均と比較すると</a:t>
          </a:r>
          <a:r>
            <a:rPr kumimoji="1" lang="en-US" altLang="ja-JP" sz="1300">
              <a:solidFill>
                <a:schemeClr val="dk1"/>
              </a:solidFill>
              <a:effectLst/>
              <a:latin typeface="+mn-lt"/>
              <a:ea typeface="+mn-ea"/>
              <a:cs typeface="+mn-cs"/>
            </a:rPr>
            <a:t>141,089</a:t>
          </a:r>
          <a:r>
            <a:rPr kumimoji="1" lang="ja-JP" altLang="ja-JP" sz="1300">
              <a:solidFill>
                <a:schemeClr val="dk1"/>
              </a:solidFill>
              <a:effectLst/>
              <a:latin typeface="+mn-lt"/>
              <a:ea typeface="+mn-ea"/>
              <a:cs typeface="+mn-cs"/>
            </a:rPr>
            <a:t>円低くなっている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これは職員の平均年齢が低いことが要因であると思われる。</a:t>
          </a:r>
          <a:r>
            <a:rPr kumimoji="1" lang="ja-JP" altLang="en-US" sz="1300">
              <a:latin typeface="ＭＳ Ｐゴシック"/>
            </a:rPr>
            <a:t>今後は職員の昇給・昇格による人件費の増加が見込まれるため、年齢構成等を配慮した職員数の適正な管理を行っていく必要がある。また、施設の維持補修等については、「公共施設等総合管理計画」を策定し、施設の更新・統廃合を含めた長期的計画により、経費の平準化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24667</xdr:rowOff>
    </xdr:from>
    <xdr:to>
      <xdr:col>7</xdr:col>
      <xdr:colOff>152400</xdr:colOff>
      <xdr:row>82</xdr:row>
      <xdr:rowOff>63215</xdr:rowOff>
    </xdr:to>
    <xdr:cxnSp macro="">
      <xdr:nvCxnSpPr>
        <xdr:cNvPr id="195" name="直線コネクタ 194"/>
        <xdr:cNvCxnSpPr/>
      </xdr:nvCxnSpPr>
      <xdr:spPr>
        <a:xfrm>
          <a:off x="4114800" y="14083567"/>
          <a:ext cx="8382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24667</xdr:rowOff>
    </xdr:from>
    <xdr:to>
      <xdr:col>6</xdr:col>
      <xdr:colOff>0</xdr:colOff>
      <xdr:row>82</xdr:row>
      <xdr:rowOff>41182</xdr:rowOff>
    </xdr:to>
    <xdr:cxnSp macro="">
      <xdr:nvCxnSpPr>
        <xdr:cNvPr id="198" name="直線コネクタ 197"/>
        <xdr:cNvCxnSpPr/>
      </xdr:nvCxnSpPr>
      <xdr:spPr>
        <a:xfrm flipV="1">
          <a:off x="3225800" y="14083567"/>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40598</xdr:rowOff>
    </xdr:from>
    <xdr:to>
      <xdr:col>4</xdr:col>
      <xdr:colOff>482600</xdr:colOff>
      <xdr:row>82</xdr:row>
      <xdr:rowOff>41182</xdr:rowOff>
    </xdr:to>
    <xdr:cxnSp macro="">
      <xdr:nvCxnSpPr>
        <xdr:cNvPr id="201" name="直線コネクタ 200"/>
        <xdr:cNvCxnSpPr/>
      </xdr:nvCxnSpPr>
      <xdr:spPr>
        <a:xfrm>
          <a:off x="2336800" y="14099498"/>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29294</xdr:rowOff>
    </xdr:from>
    <xdr:to>
      <xdr:col>3</xdr:col>
      <xdr:colOff>279400</xdr:colOff>
      <xdr:row>82</xdr:row>
      <xdr:rowOff>40598</xdr:rowOff>
    </xdr:to>
    <xdr:cxnSp macro="">
      <xdr:nvCxnSpPr>
        <xdr:cNvPr id="204" name="直線コネクタ 203"/>
        <xdr:cNvCxnSpPr/>
      </xdr:nvCxnSpPr>
      <xdr:spPr>
        <a:xfrm>
          <a:off x="1447800" y="14088194"/>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12415</xdr:rowOff>
    </xdr:from>
    <xdr:to>
      <xdr:col>7</xdr:col>
      <xdr:colOff>203200</xdr:colOff>
      <xdr:row>82</xdr:row>
      <xdr:rowOff>114015</xdr:rowOff>
    </xdr:to>
    <xdr:sp macro="" textlink="">
      <xdr:nvSpPr>
        <xdr:cNvPr id="214" name="円/楕円 213"/>
        <xdr:cNvSpPr/>
      </xdr:nvSpPr>
      <xdr:spPr>
        <a:xfrm>
          <a:off x="4902200" y="140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105142</xdr:rowOff>
    </xdr:from>
    <xdr:ext cx="762000" cy="259045"/>
    <xdr:sp macro="" textlink="">
      <xdr:nvSpPr>
        <xdr:cNvPr id="215" name="人件費・物件費等の状況該当値テキスト"/>
        <xdr:cNvSpPr txBox="1"/>
      </xdr:nvSpPr>
      <xdr:spPr>
        <a:xfrm>
          <a:off x="5041900" y="139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239,787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145317</xdr:rowOff>
    </xdr:from>
    <xdr:to>
      <xdr:col>6</xdr:col>
      <xdr:colOff>50800</xdr:colOff>
      <xdr:row>82</xdr:row>
      <xdr:rowOff>75467</xdr:rowOff>
    </xdr:to>
    <xdr:sp macro="" textlink="">
      <xdr:nvSpPr>
        <xdr:cNvPr id="216" name="円/楕円 215"/>
        <xdr:cNvSpPr/>
      </xdr:nvSpPr>
      <xdr:spPr>
        <a:xfrm>
          <a:off x="4064000" y="140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85644</xdr:rowOff>
    </xdr:from>
    <xdr:ext cx="736600" cy="259045"/>
    <xdr:sp macro="" textlink="">
      <xdr:nvSpPr>
        <xdr:cNvPr id="217" name="テキスト ボックス 216"/>
        <xdr:cNvSpPr txBox="1"/>
      </xdr:nvSpPr>
      <xdr:spPr>
        <a:xfrm>
          <a:off x="3733800" y="1380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211,032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161832</xdr:rowOff>
    </xdr:from>
    <xdr:to>
      <xdr:col>4</xdr:col>
      <xdr:colOff>533400</xdr:colOff>
      <xdr:row>82</xdr:row>
      <xdr:rowOff>91982</xdr:rowOff>
    </xdr:to>
    <xdr:sp macro="" textlink="">
      <xdr:nvSpPr>
        <xdr:cNvPr id="218" name="円/楕円 217"/>
        <xdr:cNvSpPr/>
      </xdr:nvSpPr>
      <xdr:spPr>
        <a:xfrm>
          <a:off x="3175000" y="140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102159</xdr:rowOff>
    </xdr:from>
    <xdr:ext cx="762000" cy="259045"/>
    <xdr:sp macro="" textlink="">
      <xdr:nvSpPr>
        <xdr:cNvPr id="219" name="テキスト ボックス 218"/>
        <xdr:cNvSpPr txBox="1"/>
      </xdr:nvSpPr>
      <xdr:spPr>
        <a:xfrm>
          <a:off x="2844800" y="138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161248</xdr:rowOff>
    </xdr:from>
    <xdr:to>
      <xdr:col>3</xdr:col>
      <xdr:colOff>330200</xdr:colOff>
      <xdr:row>82</xdr:row>
      <xdr:rowOff>91398</xdr:rowOff>
    </xdr:to>
    <xdr:sp macro="" textlink="">
      <xdr:nvSpPr>
        <xdr:cNvPr id="220" name="円/楕円 219"/>
        <xdr:cNvSpPr/>
      </xdr:nvSpPr>
      <xdr:spPr>
        <a:xfrm>
          <a:off x="2286000" y="14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101575</xdr:rowOff>
    </xdr:from>
    <xdr:ext cx="762000" cy="259045"/>
    <xdr:sp macro="" textlink="">
      <xdr:nvSpPr>
        <xdr:cNvPr id="221" name="テキスト ボックス 220"/>
        <xdr:cNvSpPr txBox="1"/>
      </xdr:nvSpPr>
      <xdr:spPr>
        <a:xfrm>
          <a:off x="1955800" y="1381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149944</xdr:rowOff>
    </xdr:from>
    <xdr:to>
      <xdr:col>2</xdr:col>
      <xdr:colOff>127000</xdr:colOff>
      <xdr:row>82</xdr:row>
      <xdr:rowOff>80094</xdr:rowOff>
    </xdr:to>
    <xdr:sp macro="" textlink="">
      <xdr:nvSpPr>
        <xdr:cNvPr id="222" name="円/楕円 221"/>
        <xdr:cNvSpPr/>
      </xdr:nvSpPr>
      <xdr:spPr>
        <a:xfrm>
          <a:off x="1397000" y="140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90271</xdr:rowOff>
    </xdr:from>
    <xdr:ext cx="762000" cy="259045"/>
    <xdr:sp macro="" textlink="">
      <xdr:nvSpPr>
        <xdr:cNvPr id="223" name="テキスト ボックス 222"/>
        <xdr:cNvSpPr txBox="1"/>
      </xdr:nvSpPr>
      <xdr:spPr>
        <a:xfrm>
          <a:off x="1066800" y="138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1.5</a:t>
          </a:r>
          <a:r>
            <a:rPr kumimoji="1" lang="ja-JP" altLang="en-US" sz="1300">
              <a:latin typeface="ＭＳ Ｐゴシック"/>
            </a:rPr>
            <a:t>ポイント上昇している。類似団体平均を</a:t>
          </a:r>
          <a:r>
            <a:rPr kumimoji="1" lang="en-US" altLang="ja-JP" sz="1300">
              <a:latin typeface="ＭＳ Ｐゴシック"/>
            </a:rPr>
            <a:t>1.5</a:t>
          </a:r>
          <a:r>
            <a:rPr kumimoji="1" lang="ja-JP" altLang="en-US" sz="1300">
              <a:latin typeface="ＭＳ Ｐゴシック"/>
            </a:rPr>
            <a:t>ポイント、全国町村平均を</a:t>
          </a:r>
          <a:r>
            <a:rPr kumimoji="1" lang="en-US" altLang="ja-JP" sz="1300">
              <a:latin typeface="ＭＳ Ｐゴシック"/>
            </a:rPr>
            <a:t>0.7</a:t>
          </a:r>
          <a:r>
            <a:rPr kumimoji="1" lang="ja-JP" altLang="en-US" sz="1300">
              <a:latin typeface="ＭＳ Ｐゴシック"/>
            </a:rPr>
            <a:t>ポイント上回っているが、今後も人員管理を進めながら、給与水準の適正な管理に努める。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121709</xdr:rowOff>
    </xdr:to>
    <xdr:cxnSp macro="">
      <xdr:nvCxnSpPr>
        <xdr:cNvPr id="257" name="直線コネクタ 256"/>
        <xdr:cNvCxnSpPr/>
      </xdr:nvCxnSpPr>
      <xdr:spPr>
        <a:xfrm>
          <a:off x="16179800" y="14798039"/>
          <a:ext cx="838200" cy="6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88</xdr:row>
      <xdr:rowOff>84455</xdr:rowOff>
    </xdr:to>
    <xdr:cxnSp macro="">
      <xdr:nvCxnSpPr>
        <xdr:cNvPr id="260" name="直線コネクタ 259"/>
        <xdr:cNvCxnSpPr/>
      </xdr:nvCxnSpPr>
      <xdr:spPr>
        <a:xfrm flipV="1">
          <a:off x="15290800" y="14798039"/>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84455</xdr:rowOff>
    </xdr:from>
    <xdr:to>
      <xdr:col>22</xdr:col>
      <xdr:colOff>203200</xdr:colOff>
      <xdr:row>88</xdr:row>
      <xdr:rowOff>104563</xdr:rowOff>
    </xdr:to>
    <xdr:cxnSp macro="">
      <xdr:nvCxnSpPr>
        <xdr:cNvPr id="263" name="直線コネクタ 262"/>
        <xdr:cNvCxnSpPr/>
      </xdr:nvCxnSpPr>
      <xdr:spPr>
        <a:xfrm flipV="1">
          <a:off x="14401800" y="151720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113664</xdr:rowOff>
    </xdr:from>
    <xdr:to>
      <xdr:col>21</xdr:col>
      <xdr:colOff>0</xdr:colOff>
      <xdr:row>88</xdr:row>
      <xdr:rowOff>104563</xdr:rowOff>
    </xdr:to>
    <xdr:cxnSp macro="">
      <xdr:nvCxnSpPr>
        <xdr:cNvPr id="266" name="直線コネクタ 265"/>
        <xdr:cNvCxnSpPr/>
      </xdr:nvCxnSpPr>
      <xdr:spPr>
        <a:xfrm>
          <a:off x="13512800" y="14858364"/>
          <a:ext cx="889000" cy="3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42986</xdr:rowOff>
    </xdr:from>
    <xdr:ext cx="762000" cy="259045"/>
    <xdr:sp macro="" textlink="">
      <xdr:nvSpPr>
        <xdr:cNvPr id="277" name="給与水準   （国との比較）該当値テキスト"/>
        <xdr:cNvSpPr txBox="1"/>
      </xdr:nvSpPr>
      <xdr:spPr>
        <a:xfrm>
          <a:off x="17106900" y="147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2539</xdr:rowOff>
    </xdr:from>
    <xdr:to>
      <xdr:col>23</xdr:col>
      <xdr:colOff>457200</xdr:colOff>
      <xdr:row>86</xdr:row>
      <xdr:rowOff>104139</xdr:rowOff>
    </xdr:to>
    <xdr:sp macro="" textlink="">
      <xdr:nvSpPr>
        <xdr:cNvPr id="278" name="円/楕円 277"/>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79" name="テキスト ボックス 278"/>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33655</xdr:rowOff>
    </xdr:from>
    <xdr:to>
      <xdr:col>22</xdr:col>
      <xdr:colOff>254000</xdr:colOff>
      <xdr:row>88</xdr:row>
      <xdr:rowOff>135255</xdr:rowOff>
    </xdr:to>
    <xdr:sp macro="" textlink="">
      <xdr:nvSpPr>
        <xdr:cNvPr id="280" name="円/楕円 279"/>
        <xdr:cNvSpPr/>
      </xdr:nvSpPr>
      <xdr:spPr>
        <a:xfrm>
          <a:off x="15240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120032</xdr:rowOff>
    </xdr:from>
    <xdr:ext cx="762000" cy="259045"/>
    <xdr:sp macro="" textlink="">
      <xdr:nvSpPr>
        <xdr:cNvPr id="281" name="テキスト ボックス 280"/>
        <xdr:cNvSpPr txBox="1"/>
      </xdr:nvSpPr>
      <xdr:spPr>
        <a:xfrm>
          <a:off x="14909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2" name="円/楕円 281"/>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3" name="テキスト ボックス 282"/>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62864</xdr:rowOff>
    </xdr:from>
    <xdr:to>
      <xdr:col>19</xdr:col>
      <xdr:colOff>533400</xdr:colOff>
      <xdr:row>86</xdr:row>
      <xdr:rowOff>164464</xdr:rowOff>
    </xdr:to>
    <xdr:sp macro="" textlink="">
      <xdr:nvSpPr>
        <xdr:cNvPr id="284" name="円/楕円 283"/>
        <xdr:cNvSpPr/>
      </xdr:nvSpPr>
      <xdr:spPr>
        <a:xfrm>
          <a:off x="13462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149241</xdr:rowOff>
    </xdr:from>
    <xdr:ext cx="762000" cy="259045"/>
    <xdr:sp macro="" textlink="">
      <xdr:nvSpPr>
        <xdr:cNvPr id="285" name="テキスト ボックス 284"/>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0.74</a:t>
          </a:r>
          <a:r>
            <a:rPr kumimoji="1" lang="ja-JP" altLang="en-US" sz="1300">
              <a:latin typeface="ＭＳ Ｐゴシック"/>
            </a:rPr>
            <a:t>人の増となっているが、近年ではほぼ横ばい状況が続いている。類似団体平均と比較すると</a:t>
          </a:r>
          <a:r>
            <a:rPr kumimoji="1" lang="en-US" altLang="ja-JP" sz="1300">
              <a:latin typeface="ＭＳ Ｐゴシック"/>
            </a:rPr>
            <a:t>6.8</a:t>
          </a:r>
          <a:r>
            <a:rPr kumimoji="1" lang="ja-JP" altLang="en-US" sz="1300">
              <a:latin typeface="ＭＳ Ｐゴシック"/>
            </a:rPr>
            <a:t>人の差があり、多様化する社会構造において、職員一人に課される事務の兼務が増加している。</a:t>
          </a:r>
          <a:endParaRPr kumimoji="1" lang="en-US" altLang="ja-JP" sz="1300">
            <a:latin typeface="ＭＳ Ｐゴシック"/>
          </a:endParaRPr>
        </a:p>
        <a:p>
          <a:r>
            <a:rPr kumimoji="1" lang="ja-JP" altLang="en-US" sz="1300">
              <a:latin typeface="ＭＳ Ｐゴシック"/>
            </a:rPr>
            <a:t>職員の健康管理等にも留意しつつ、住民サービスの低下につながらないような適正な定員管理を行っていく。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111303</xdr:rowOff>
    </xdr:from>
    <xdr:to>
      <xdr:col>24</xdr:col>
      <xdr:colOff>558800</xdr:colOff>
      <xdr:row>60</xdr:row>
      <xdr:rowOff>129159</xdr:rowOff>
    </xdr:to>
    <xdr:cxnSp macro="">
      <xdr:nvCxnSpPr>
        <xdr:cNvPr id="317" name="直線コネクタ 316"/>
        <xdr:cNvCxnSpPr/>
      </xdr:nvCxnSpPr>
      <xdr:spPr>
        <a:xfrm>
          <a:off x="16179800" y="10398303"/>
          <a:ext cx="8382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107924</xdr:rowOff>
    </xdr:from>
    <xdr:to>
      <xdr:col>23</xdr:col>
      <xdr:colOff>406400</xdr:colOff>
      <xdr:row>60</xdr:row>
      <xdr:rowOff>111303</xdr:rowOff>
    </xdr:to>
    <xdr:cxnSp macro="">
      <xdr:nvCxnSpPr>
        <xdr:cNvPr id="320" name="直線コネクタ 319"/>
        <xdr:cNvCxnSpPr/>
      </xdr:nvCxnSpPr>
      <xdr:spPr>
        <a:xfrm>
          <a:off x="15290800" y="10394924"/>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107924</xdr:rowOff>
    </xdr:from>
    <xdr:to>
      <xdr:col>22</xdr:col>
      <xdr:colOff>203200</xdr:colOff>
      <xdr:row>60</xdr:row>
      <xdr:rowOff>118301</xdr:rowOff>
    </xdr:to>
    <xdr:cxnSp macro="">
      <xdr:nvCxnSpPr>
        <xdr:cNvPr id="323" name="直線コネクタ 322"/>
        <xdr:cNvCxnSpPr/>
      </xdr:nvCxnSpPr>
      <xdr:spPr>
        <a:xfrm flipV="1">
          <a:off x="14401800" y="10394924"/>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93446</xdr:rowOff>
    </xdr:from>
    <xdr:to>
      <xdr:col>21</xdr:col>
      <xdr:colOff>0</xdr:colOff>
      <xdr:row>60</xdr:row>
      <xdr:rowOff>118301</xdr:rowOff>
    </xdr:to>
    <xdr:cxnSp macro="">
      <xdr:nvCxnSpPr>
        <xdr:cNvPr id="326" name="直線コネクタ 325"/>
        <xdr:cNvCxnSpPr/>
      </xdr:nvCxnSpPr>
      <xdr:spPr>
        <a:xfrm>
          <a:off x="13512800" y="10380446"/>
          <a:ext cx="889000" cy="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78359</xdr:rowOff>
    </xdr:from>
    <xdr:to>
      <xdr:col>24</xdr:col>
      <xdr:colOff>609600</xdr:colOff>
      <xdr:row>61</xdr:row>
      <xdr:rowOff>8509</xdr:rowOff>
    </xdr:to>
    <xdr:sp macro="" textlink="">
      <xdr:nvSpPr>
        <xdr:cNvPr id="336" name="円/楕円 335"/>
        <xdr:cNvSpPr/>
      </xdr:nvSpPr>
      <xdr:spPr>
        <a:xfrm>
          <a:off x="169672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171086</xdr:rowOff>
    </xdr:from>
    <xdr:ext cx="762000" cy="259045"/>
    <xdr:sp macro="" textlink="">
      <xdr:nvSpPr>
        <xdr:cNvPr id="337" name="定員管理の状況該当値テキスト"/>
        <xdr:cNvSpPr txBox="1"/>
      </xdr:nvSpPr>
      <xdr:spPr>
        <a:xfrm>
          <a:off x="17106900" y="102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60503</xdr:rowOff>
    </xdr:from>
    <xdr:to>
      <xdr:col>23</xdr:col>
      <xdr:colOff>457200</xdr:colOff>
      <xdr:row>60</xdr:row>
      <xdr:rowOff>162103</xdr:rowOff>
    </xdr:to>
    <xdr:sp macro="" textlink="">
      <xdr:nvSpPr>
        <xdr:cNvPr id="338" name="円/楕円 337"/>
        <xdr:cNvSpPr/>
      </xdr:nvSpPr>
      <xdr:spPr>
        <a:xfrm>
          <a:off x="16129000" y="103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830</xdr:rowOff>
    </xdr:from>
    <xdr:ext cx="736600" cy="259045"/>
    <xdr:sp macro="" textlink="">
      <xdr:nvSpPr>
        <xdr:cNvPr id="339" name="テキスト ボックス 338"/>
        <xdr:cNvSpPr txBox="1"/>
      </xdr:nvSpPr>
      <xdr:spPr>
        <a:xfrm>
          <a:off x="15798800" y="1011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57124</xdr:rowOff>
    </xdr:from>
    <xdr:to>
      <xdr:col>22</xdr:col>
      <xdr:colOff>254000</xdr:colOff>
      <xdr:row>60</xdr:row>
      <xdr:rowOff>158724</xdr:rowOff>
    </xdr:to>
    <xdr:sp macro="" textlink="">
      <xdr:nvSpPr>
        <xdr:cNvPr id="340" name="円/楕円 339"/>
        <xdr:cNvSpPr/>
      </xdr:nvSpPr>
      <xdr:spPr>
        <a:xfrm>
          <a:off x="15240000" y="103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168901</xdr:rowOff>
    </xdr:from>
    <xdr:ext cx="762000" cy="259045"/>
    <xdr:sp macro="" textlink="">
      <xdr:nvSpPr>
        <xdr:cNvPr id="341" name="テキスト ボックス 340"/>
        <xdr:cNvSpPr txBox="1"/>
      </xdr:nvSpPr>
      <xdr:spPr>
        <a:xfrm>
          <a:off x="14909800" y="1011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67501</xdr:rowOff>
    </xdr:from>
    <xdr:to>
      <xdr:col>21</xdr:col>
      <xdr:colOff>50800</xdr:colOff>
      <xdr:row>60</xdr:row>
      <xdr:rowOff>169101</xdr:rowOff>
    </xdr:to>
    <xdr:sp macro="" textlink="">
      <xdr:nvSpPr>
        <xdr:cNvPr id="342" name="円/楕円 341"/>
        <xdr:cNvSpPr/>
      </xdr:nvSpPr>
      <xdr:spPr>
        <a:xfrm>
          <a:off x="14351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7828</xdr:rowOff>
    </xdr:from>
    <xdr:ext cx="762000" cy="259045"/>
    <xdr:sp macro="" textlink="">
      <xdr:nvSpPr>
        <xdr:cNvPr id="343" name="テキスト ボックス 342"/>
        <xdr:cNvSpPr txBox="1"/>
      </xdr:nvSpPr>
      <xdr:spPr>
        <a:xfrm>
          <a:off x="14020800" y="101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42646</xdr:rowOff>
    </xdr:from>
    <xdr:to>
      <xdr:col>19</xdr:col>
      <xdr:colOff>533400</xdr:colOff>
      <xdr:row>60</xdr:row>
      <xdr:rowOff>144246</xdr:rowOff>
    </xdr:to>
    <xdr:sp macro="" textlink="">
      <xdr:nvSpPr>
        <xdr:cNvPr id="344" name="円/楕円 343"/>
        <xdr:cNvSpPr/>
      </xdr:nvSpPr>
      <xdr:spPr>
        <a:xfrm>
          <a:off x="13462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154423</xdr:rowOff>
    </xdr:from>
    <xdr:ext cx="762000" cy="259045"/>
    <xdr:sp macro="" textlink="">
      <xdr:nvSpPr>
        <xdr:cNvPr id="345" name="テキスト ボックス 344"/>
        <xdr:cNvSpPr txBox="1"/>
      </xdr:nvSpPr>
      <xdr:spPr>
        <a:xfrm>
          <a:off x="13131800" y="100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0.4</a:t>
          </a:r>
          <a:r>
            <a:rPr kumimoji="1" lang="ja-JP" altLang="en-US" sz="1300">
              <a:latin typeface="ＭＳ Ｐゴシック"/>
            </a:rPr>
            <a:t>ポイント減となっており、減少傾向にある。類似団体平均と比較して比較して</a:t>
          </a:r>
          <a:r>
            <a:rPr kumimoji="1" lang="en-US" altLang="ja-JP" sz="1300">
              <a:latin typeface="ＭＳ Ｐゴシック"/>
            </a:rPr>
            <a:t>0.3</a:t>
          </a:r>
          <a:r>
            <a:rPr kumimoji="1" lang="ja-JP" altLang="en-US" sz="1300">
              <a:latin typeface="ＭＳ Ｐゴシック"/>
            </a:rPr>
            <a:t>ポイント低い状況である。これは計画的な事業の実施による結果であるが、今後新たな事業による起債の元利償還が発生してくることから、今後も計画的な事業の実施と、公債費の平準化を図っていく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114808</xdr:rowOff>
    </xdr:to>
    <xdr:cxnSp macro="">
      <xdr:nvCxnSpPr>
        <xdr:cNvPr id="376" name="直線コネクタ 375"/>
        <xdr:cNvCxnSpPr/>
      </xdr:nvCxnSpPr>
      <xdr:spPr>
        <a:xfrm flipV="1">
          <a:off x="16179800" y="71249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41</xdr:row>
      <xdr:rowOff>124460</xdr:rowOff>
    </xdr:to>
    <xdr:cxnSp macro="">
      <xdr:nvCxnSpPr>
        <xdr:cNvPr id="379" name="直線コネクタ 378"/>
        <xdr:cNvCxnSpPr/>
      </xdr:nvCxnSpPr>
      <xdr:spPr>
        <a:xfrm flipV="1">
          <a:off x="15290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153416</xdr:rowOff>
    </xdr:to>
    <xdr:cxnSp macro="">
      <xdr:nvCxnSpPr>
        <xdr:cNvPr id="382" name="直線コネクタ 381"/>
        <xdr:cNvCxnSpPr/>
      </xdr:nvCxnSpPr>
      <xdr:spPr>
        <a:xfrm flipV="1">
          <a:off x="14401800" y="715391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153416</xdr:rowOff>
    </xdr:from>
    <xdr:to>
      <xdr:col>21</xdr:col>
      <xdr:colOff>0</xdr:colOff>
      <xdr:row>42</xdr:row>
      <xdr:rowOff>30226</xdr:rowOff>
    </xdr:to>
    <xdr:cxnSp macro="">
      <xdr:nvCxnSpPr>
        <xdr:cNvPr id="385" name="直線コネクタ 384"/>
        <xdr:cNvCxnSpPr/>
      </xdr:nvCxnSpPr>
      <xdr:spPr>
        <a:xfrm flipV="1">
          <a:off x="13512800" y="71828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5" name="円/楕円 394"/>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61231</xdr:rowOff>
    </xdr:from>
    <xdr:ext cx="762000" cy="259045"/>
    <xdr:sp macro="" textlink="">
      <xdr:nvSpPr>
        <xdr:cNvPr id="396" name="公債費負担の状況該当値テキスト"/>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397" name="円/楕円 396"/>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4335</xdr:rowOff>
    </xdr:from>
    <xdr:ext cx="736600" cy="259045"/>
    <xdr:sp macro="" textlink="">
      <xdr:nvSpPr>
        <xdr:cNvPr id="398" name="テキスト ボックス 397"/>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399" name="円/楕円 398"/>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0" name="テキスト ボックス 39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102616</xdr:rowOff>
    </xdr:from>
    <xdr:to>
      <xdr:col>21</xdr:col>
      <xdr:colOff>50800</xdr:colOff>
      <xdr:row>42</xdr:row>
      <xdr:rowOff>32766</xdr:rowOff>
    </xdr:to>
    <xdr:sp macro="" textlink="">
      <xdr:nvSpPr>
        <xdr:cNvPr id="401" name="円/楕円 400"/>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42943</xdr:rowOff>
    </xdr:from>
    <xdr:ext cx="762000" cy="259045"/>
    <xdr:sp macro="" textlink="">
      <xdr:nvSpPr>
        <xdr:cNvPr id="402" name="テキスト ボックス 401"/>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403" name="円/楕円 402"/>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404" name="テキスト ボックス 40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5.9</a:t>
          </a:r>
          <a:r>
            <a:rPr kumimoji="1" lang="ja-JP" altLang="en-US" sz="1300">
              <a:latin typeface="ＭＳ Ｐゴシック"/>
            </a:rPr>
            <a:t>ポイント減少し、改善されている。今後も特別会計事業を含め、事業の効率化を図りながら、将来負担比率の動向を注視し、財政運営の健全化を図っていく必要がある。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49459</xdr:rowOff>
    </xdr:from>
    <xdr:to>
      <xdr:col>23</xdr:col>
      <xdr:colOff>406400</xdr:colOff>
      <xdr:row>15</xdr:row>
      <xdr:rowOff>36195</xdr:rowOff>
    </xdr:to>
    <xdr:cxnSp macro="">
      <xdr:nvCxnSpPr>
        <xdr:cNvPr id="438" name="直線コネクタ 437"/>
        <xdr:cNvCxnSpPr/>
      </xdr:nvCxnSpPr>
      <xdr:spPr>
        <a:xfrm flipV="1">
          <a:off x="15290800" y="2449759"/>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80292</xdr:rowOff>
    </xdr:from>
    <xdr:to>
      <xdr:col>22</xdr:col>
      <xdr:colOff>203200</xdr:colOff>
      <xdr:row>15</xdr:row>
      <xdr:rowOff>36195</xdr:rowOff>
    </xdr:to>
    <xdr:cxnSp macro="">
      <xdr:nvCxnSpPr>
        <xdr:cNvPr id="441" name="直線コネクタ 440"/>
        <xdr:cNvCxnSpPr/>
      </xdr:nvCxnSpPr>
      <xdr:spPr>
        <a:xfrm>
          <a:off x="14401800" y="2480592"/>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80292</xdr:rowOff>
    </xdr:from>
    <xdr:to>
      <xdr:col>21</xdr:col>
      <xdr:colOff>0</xdr:colOff>
      <xdr:row>15</xdr:row>
      <xdr:rowOff>42898</xdr:rowOff>
    </xdr:to>
    <xdr:cxnSp macro="">
      <xdr:nvCxnSpPr>
        <xdr:cNvPr id="444" name="直線コネクタ 443"/>
        <xdr:cNvCxnSpPr/>
      </xdr:nvCxnSpPr>
      <xdr:spPr>
        <a:xfrm flipV="1">
          <a:off x="13512800" y="248059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9" name="フローチャート :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170109</xdr:rowOff>
    </xdr:from>
    <xdr:to>
      <xdr:col>23</xdr:col>
      <xdr:colOff>457200</xdr:colOff>
      <xdr:row>14</xdr:row>
      <xdr:rowOff>100259</xdr:rowOff>
    </xdr:to>
    <xdr:sp macro="" textlink="">
      <xdr:nvSpPr>
        <xdr:cNvPr id="456" name="円/楕円 455"/>
        <xdr:cNvSpPr/>
      </xdr:nvSpPr>
      <xdr:spPr>
        <a:xfrm>
          <a:off x="16129000" y="239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85036</xdr:rowOff>
    </xdr:from>
    <xdr:ext cx="736600" cy="259045"/>
    <xdr:sp macro="" textlink="">
      <xdr:nvSpPr>
        <xdr:cNvPr id="457" name="テキスト ボックス 456"/>
        <xdr:cNvSpPr txBox="1"/>
      </xdr:nvSpPr>
      <xdr:spPr>
        <a:xfrm>
          <a:off x="15798800" y="248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156845</xdr:rowOff>
    </xdr:from>
    <xdr:to>
      <xdr:col>22</xdr:col>
      <xdr:colOff>254000</xdr:colOff>
      <xdr:row>15</xdr:row>
      <xdr:rowOff>86995</xdr:rowOff>
    </xdr:to>
    <xdr:sp macro="" textlink="">
      <xdr:nvSpPr>
        <xdr:cNvPr id="458" name="円/楕円 457"/>
        <xdr:cNvSpPr/>
      </xdr:nvSpPr>
      <xdr:spPr>
        <a:xfrm>
          <a:off x="15240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71772</xdr:rowOff>
    </xdr:from>
    <xdr:ext cx="762000" cy="259045"/>
    <xdr:sp macro="" textlink="">
      <xdr:nvSpPr>
        <xdr:cNvPr id="459" name="テキスト ボックス 458"/>
        <xdr:cNvSpPr txBox="1"/>
      </xdr:nvSpPr>
      <xdr:spPr>
        <a:xfrm>
          <a:off x="14909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29492</xdr:rowOff>
    </xdr:from>
    <xdr:to>
      <xdr:col>21</xdr:col>
      <xdr:colOff>50800</xdr:colOff>
      <xdr:row>14</xdr:row>
      <xdr:rowOff>131092</xdr:rowOff>
    </xdr:to>
    <xdr:sp macro="" textlink="">
      <xdr:nvSpPr>
        <xdr:cNvPr id="460" name="円/楕円 459"/>
        <xdr:cNvSpPr/>
      </xdr:nvSpPr>
      <xdr:spPr>
        <a:xfrm>
          <a:off x="14351000" y="242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115869</xdr:rowOff>
    </xdr:from>
    <xdr:ext cx="762000" cy="259045"/>
    <xdr:sp macro="" textlink="">
      <xdr:nvSpPr>
        <xdr:cNvPr id="461" name="テキスト ボックス 460"/>
        <xdr:cNvSpPr txBox="1"/>
      </xdr:nvSpPr>
      <xdr:spPr>
        <a:xfrm>
          <a:off x="14020800" y="251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163548</xdr:rowOff>
    </xdr:from>
    <xdr:to>
      <xdr:col>19</xdr:col>
      <xdr:colOff>533400</xdr:colOff>
      <xdr:row>15</xdr:row>
      <xdr:rowOff>93698</xdr:rowOff>
    </xdr:to>
    <xdr:sp macro="" textlink="">
      <xdr:nvSpPr>
        <xdr:cNvPr id="462" name="円/楕円 461"/>
        <xdr:cNvSpPr/>
      </xdr:nvSpPr>
      <xdr:spPr>
        <a:xfrm>
          <a:off x="13462000" y="25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78475</xdr:rowOff>
    </xdr:from>
    <xdr:ext cx="762000" cy="259045"/>
    <xdr:sp macro="" textlink="">
      <xdr:nvSpPr>
        <xdr:cNvPr id="463" name="テキスト ボックス 462"/>
        <xdr:cNvSpPr txBox="1"/>
      </xdr:nvSpPr>
      <xdr:spPr>
        <a:xfrm>
          <a:off x="13131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熊本県山江村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3,707
3,702
121.19
3,180,129
2,915,073
229,304
1,905,939
3,251,552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1.0</a:t>
          </a:r>
          <a:r>
            <a:rPr kumimoji="1" lang="ja-JP" altLang="en-US" sz="1300">
              <a:latin typeface="ＭＳ Ｐゴシック"/>
            </a:rPr>
            <a:t>ポイントの増となっている。職員の昇給・昇格による職員給与の増加が主な要因である。今後は退職者数が減少するため、人件費の増加が見込まれており、適正な定員管理を行い人件費の抑制を図る。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73660</xdr:rowOff>
    </xdr:from>
    <xdr:to>
      <xdr:col>7</xdr:col>
      <xdr:colOff>15875</xdr:colOff>
      <xdr:row>35</xdr:row>
      <xdr:rowOff>111760</xdr:rowOff>
    </xdr:to>
    <xdr:cxnSp macro="">
      <xdr:nvCxnSpPr>
        <xdr:cNvPr id="64" name="直線コネクタ 63"/>
        <xdr:cNvCxnSpPr/>
      </xdr:nvCxnSpPr>
      <xdr:spPr>
        <a:xfrm>
          <a:off x="3987800" y="60744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73660</xdr:rowOff>
    </xdr:from>
    <xdr:to>
      <xdr:col>5</xdr:col>
      <xdr:colOff>549275</xdr:colOff>
      <xdr:row>35</xdr:row>
      <xdr:rowOff>123190</xdr:rowOff>
    </xdr:to>
    <xdr:cxnSp macro="">
      <xdr:nvCxnSpPr>
        <xdr:cNvPr id="67" name="直線コネクタ 66"/>
        <xdr:cNvCxnSpPr/>
      </xdr:nvCxnSpPr>
      <xdr:spPr>
        <a:xfrm flipV="1">
          <a:off x="3098800" y="60744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88900</xdr:rowOff>
    </xdr:from>
    <xdr:to>
      <xdr:col>4</xdr:col>
      <xdr:colOff>346075</xdr:colOff>
      <xdr:row>35</xdr:row>
      <xdr:rowOff>123190</xdr:rowOff>
    </xdr:to>
    <xdr:cxnSp macro="">
      <xdr:nvCxnSpPr>
        <xdr:cNvPr id="70" name="直線コネクタ 69"/>
        <xdr:cNvCxnSpPr/>
      </xdr:nvCxnSpPr>
      <xdr:spPr>
        <a:xfrm>
          <a:off x="2209800" y="6089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88900</xdr:rowOff>
    </xdr:from>
    <xdr:to>
      <xdr:col>3</xdr:col>
      <xdr:colOff>142875</xdr:colOff>
      <xdr:row>35</xdr:row>
      <xdr:rowOff>127000</xdr:rowOff>
    </xdr:to>
    <xdr:cxnSp macro="">
      <xdr:nvCxnSpPr>
        <xdr:cNvPr id="73" name="直線コネクタ 72"/>
        <xdr:cNvCxnSpPr/>
      </xdr:nvCxnSpPr>
      <xdr:spPr>
        <a:xfrm flipV="1">
          <a:off x="1320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3" name="円/楕円 82"/>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4"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22860</xdr:rowOff>
    </xdr:from>
    <xdr:to>
      <xdr:col>5</xdr:col>
      <xdr:colOff>600075</xdr:colOff>
      <xdr:row>35</xdr:row>
      <xdr:rowOff>124460</xdr:rowOff>
    </xdr:to>
    <xdr:sp macro="" textlink="">
      <xdr:nvSpPr>
        <xdr:cNvPr id="85" name="円/楕円 84"/>
        <xdr:cNvSpPr/>
      </xdr:nvSpPr>
      <xdr:spPr>
        <a:xfrm>
          <a:off x="39370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134637</xdr:rowOff>
    </xdr:from>
    <xdr:ext cx="736600" cy="259045"/>
    <xdr:sp macro="" textlink="">
      <xdr:nvSpPr>
        <xdr:cNvPr id="86" name="テキスト ボックス 85"/>
        <xdr:cNvSpPr txBox="1"/>
      </xdr:nvSpPr>
      <xdr:spPr>
        <a:xfrm>
          <a:off x="3606800" y="579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72390</xdr:rowOff>
    </xdr:from>
    <xdr:to>
      <xdr:col>4</xdr:col>
      <xdr:colOff>396875</xdr:colOff>
      <xdr:row>36</xdr:row>
      <xdr:rowOff>2540</xdr:rowOff>
    </xdr:to>
    <xdr:sp macro="" textlink="">
      <xdr:nvSpPr>
        <xdr:cNvPr id="87" name="円/楕円 86"/>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12717</xdr:rowOff>
    </xdr:from>
    <xdr:ext cx="762000" cy="259045"/>
    <xdr:sp macro="" textlink="">
      <xdr:nvSpPr>
        <xdr:cNvPr id="88" name="テキスト ボックス 87"/>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38100</xdr:rowOff>
    </xdr:from>
    <xdr:to>
      <xdr:col>3</xdr:col>
      <xdr:colOff>193675</xdr:colOff>
      <xdr:row>35</xdr:row>
      <xdr:rowOff>139700</xdr:rowOff>
    </xdr:to>
    <xdr:sp macro="" textlink="">
      <xdr:nvSpPr>
        <xdr:cNvPr id="89" name="円/楕円 88"/>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149877</xdr:rowOff>
    </xdr:from>
    <xdr:ext cx="762000" cy="259045"/>
    <xdr:sp macro="" textlink="">
      <xdr:nvSpPr>
        <xdr:cNvPr id="90" name="テキスト ボックス 89"/>
        <xdr:cNvSpPr txBox="1"/>
      </xdr:nvSpPr>
      <xdr:spPr>
        <a:xfrm>
          <a:off x="1828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91" name="円/楕円 90"/>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162577</xdr:rowOff>
    </xdr:from>
    <xdr:ext cx="762000" cy="259045"/>
    <xdr:sp macro="" textlink="">
      <xdr:nvSpPr>
        <xdr:cNvPr id="92" name="テキスト ボックス 91"/>
        <xdr:cNvSpPr txBox="1"/>
      </xdr:nvSpPr>
      <xdr:spPr>
        <a:xfrm>
          <a:off x="939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1.6</a:t>
          </a:r>
          <a:r>
            <a:rPr kumimoji="1" lang="ja-JP" altLang="en-US" sz="1300">
              <a:latin typeface="ＭＳ Ｐゴシック"/>
            </a:rPr>
            <a:t>ポイント増加している。類似団体平均と比較すると</a:t>
          </a:r>
          <a:r>
            <a:rPr kumimoji="1" lang="en-US" altLang="ja-JP" sz="1300">
              <a:latin typeface="ＭＳ Ｐゴシック"/>
            </a:rPr>
            <a:t>2.0</a:t>
          </a:r>
          <a:r>
            <a:rPr kumimoji="1" lang="ja-JP" altLang="en-US" sz="1300">
              <a:latin typeface="ＭＳ Ｐゴシック"/>
            </a:rPr>
            <a:t>ポイント上回っている。年々増加傾向にあるため、事業費の見直しによる経費削減を行い、</a:t>
          </a:r>
          <a:r>
            <a:rPr kumimoji="1" lang="en-US" altLang="ja-JP" sz="1300">
              <a:latin typeface="ＭＳ Ｐゴシック"/>
            </a:rPr>
            <a:t>13.0</a:t>
          </a:r>
          <a:r>
            <a:rPr kumimoji="1" lang="ja-JP" altLang="en-US" sz="1300">
              <a:latin typeface="ＭＳ Ｐゴシック"/>
            </a:rPr>
            <a:t>ポイントを下回るように努める必要がある。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146050</xdr:rowOff>
    </xdr:to>
    <xdr:cxnSp macro="">
      <xdr:nvCxnSpPr>
        <xdr:cNvPr id="125" name="直線コネクタ 124"/>
        <xdr:cNvCxnSpPr/>
      </xdr:nvCxnSpPr>
      <xdr:spPr>
        <a:xfrm>
          <a:off x="15671800" y="29387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24130</xdr:rowOff>
    </xdr:to>
    <xdr:cxnSp macro="">
      <xdr:nvCxnSpPr>
        <xdr:cNvPr id="128" name="直線コネクタ 127"/>
        <xdr:cNvCxnSpPr/>
      </xdr:nvCxnSpPr>
      <xdr:spPr>
        <a:xfrm>
          <a:off x="14782800" y="2832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88900</xdr:rowOff>
    </xdr:to>
    <xdr:cxnSp macro="">
      <xdr:nvCxnSpPr>
        <xdr:cNvPr id="131" name="直線コネクタ 130"/>
        <xdr:cNvCxnSpPr/>
      </xdr:nvCxnSpPr>
      <xdr:spPr>
        <a:xfrm>
          <a:off x="13893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81280</xdr:rowOff>
    </xdr:to>
    <xdr:cxnSp macro="">
      <xdr:nvCxnSpPr>
        <xdr:cNvPr id="134" name="直線コネクタ 133"/>
        <xdr:cNvCxnSpPr/>
      </xdr:nvCxnSpPr>
      <xdr:spPr>
        <a:xfrm>
          <a:off x="13004800" y="2816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95250</xdr:rowOff>
    </xdr:from>
    <xdr:to>
      <xdr:col>24</xdr:col>
      <xdr:colOff>82550</xdr:colOff>
      <xdr:row>18</xdr:row>
      <xdr:rowOff>25400</xdr:rowOff>
    </xdr:to>
    <xdr:sp macro="" textlink="">
      <xdr:nvSpPr>
        <xdr:cNvPr id="144" name="円/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6" name="円/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7" name="テキスト ボックス 14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48" name="円/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49" name="テキスト ボックス 148"/>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2" name="円/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0.9</a:t>
          </a:r>
          <a:r>
            <a:rPr kumimoji="1" lang="ja-JP" altLang="en-US" sz="1300">
              <a:latin typeface="ＭＳ Ｐゴシック"/>
            </a:rPr>
            <a:t>ポイント増加している。類似団体平均と比較すると</a:t>
          </a:r>
          <a:r>
            <a:rPr kumimoji="1" lang="en-US" altLang="ja-JP" sz="1300">
              <a:latin typeface="ＭＳ Ｐゴシック"/>
            </a:rPr>
            <a:t>5.3</a:t>
          </a:r>
          <a:r>
            <a:rPr kumimoji="1" lang="ja-JP" altLang="en-US" sz="1300">
              <a:latin typeface="ＭＳ Ｐゴシック"/>
            </a:rPr>
            <a:t>ポイントも高くなっており、今後も社会保障制度の経費が増大すると予測されることから、更に事業の精査を行い改善に努めていく。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53522</xdr:rowOff>
    </xdr:from>
    <xdr:to>
      <xdr:col>7</xdr:col>
      <xdr:colOff>15875</xdr:colOff>
      <xdr:row>60</xdr:row>
      <xdr:rowOff>29028</xdr:rowOff>
    </xdr:to>
    <xdr:cxnSp macro="">
      <xdr:nvCxnSpPr>
        <xdr:cNvPr id="187" name="直線コネクタ 186"/>
        <xdr:cNvCxnSpPr/>
      </xdr:nvCxnSpPr>
      <xdr:spPr>
        <a:xfrm>
          <a:off x="3987800" y="101690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53522</xdr:rowOff>
    </xdr:from>
    <xdr:to>
      <xdr:col>5</xdr:col>
      <xdr:colOff>549275</xdr:colOff>
      <xdr:row>59</xdr:row>
      <xdr:rowOff>86178</xdr:rowOff>
    </xdr:to>
    <xdr:cxnSp macro="">
      <xdr:nvCxnSpPr>
        <xdr:cNvPr id="190" name="直線コネクタ 189"/>
        <xdr:cNvCxnSpPr/>
      </xdr:nvCxnSpPr>
      <xdr:spPr>
        <a:xfrm flipV="1">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86178</xdr:rowOff>
    </xdr:from>
    <xdr:to>
      <xdr:col>4</xdr:col>
      <xdr:colOff>346075</xdr:colOff>
      <xdr:row>60</xdr:row>
      <xdr:rowOff>29028</xdr:rowOff>
    </xdr:to>
    <xdr:cxnSp macro="">
      <xdr:nvCxnSpPr>
        <xdr:cNvPr id="193" name="直線コネクタ 192"/>
        <xdr:cNvCxnSpPr/>
      </xdr:nvCxnSpPr>
      <xdr:spPr>
        <a:xfrm flipV="1">
          <a:off x="2209800" y="102017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61685</xdr:rowOff>
    </xdr:from>
    <xdr:to>
      <xdr:col>3</xdr:col>
      <xdr:colOff>142875</xdr:colOff>
      <xdr:row>60</xdr:row>
      <xdr:rowOff>29028</xdr:rowOff>
    </xdr:to>
    <xdr:cxnSp macro="">
      <xdr:nvCxnSpPr>
        <xdr:cNvPr id="196" name="直線コネクタ 195"/>
        <xdr:cNvCxnSpPr/>
      </xdr:nvCxnSpPr>
      <xdr:spPr>
        <a:xfrm>
          <a:off x="1320800" y="100057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149678</xdr:rowOff>
    </xdr:from>
    <xdr:to>
      <xdr:col>7</xdr:col>
      <xdr:colOff>66675</xdr:colOff>
      <xdr:row>60</xdr:row>
      <xdr:rowOff>79828</xdr:rowOff>
    </xdr:to>
    <xdr:sp macro="" textlink="">
      <xdr:nvSpPr>
        <xdr:cNvPr id="206" name="円/楕円 205"/>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121755</xdr:rowOff>
    </xdr:from>
    <xdr:ext cx="762000" cy="259045"/>
    <xdr:sp macro="" textlink="">
      <xdr:nvSpPr>
        <xdr:cNvPr id="207"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2722</xdr:rowOff>
    </xdr:from>
    <xdr:to>
      <xdr:col>5</xdr:col>
      <xdr:colOff>600075</xdr:colOff>
      <xdr:row>59</xdr:row>
      <xdr:rowOff>104322</xdr:rowOff>
    </xdr:to>
    <xdr:sp macro="" textlink="">
      <xdr:nvSpPr>
        <xdr:cNvPr id="208" name="円/楕円 207"/>
        <xdr:cNvSpPr/>
      </xdr:nvSpPr>
      <xdr:spPr>
        <a:xfrm>
          <a:off x="3937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89099</xdr:rowOff>
    </xdr:from>
    <xdr:ext cx="736600" cy="259045"/>
    <xdr:sp macro="" textlink="">
      <xdr:nvSpPr>
        <xdr:cNvPr id="209" name="テキスト ボックス 208"/>
        <xdr:cNvSpPr txBox="1"/>
      </xdr:nvSpPr>
      <xdr:spPr>
        <a:xfrm>
          <a:off x="3606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35378</xdr:rowOff>
    </xdr:from>
    <xdr:to>
      <xdr:col>4</xdr:col>
      <xdr:colOff>396875</xdr:colOff>
      <xdr:row>59</xdr:row>
      <xdr:rowOff>136978</xdr:rowOff>
    </xdr:to>
    <xdr:sp macro="" textlink="">
      <xdr:nvSpPr>
        <xdr:cNvPr id="210" name="円/楕円 209"/>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121755</xdr:rowOff>
    </xdr:from>
    <xdr:ext cx="762000" cy="259045"/>
    <xdr:sp macro="" textlink="">
      <xdr:nvSpPr>
        <xdr:cNvPr id="211" name="テキスト ボックス 210"/>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149678</xdr:rowOff>
    </xdr:from>
    <xdr:to>
      <xdr:col>3</xdr:col>
      <xdr:colOff>193675</xdr:colOff>
      <xdr:row>60</xdr:row>
      <xdr:rowOff>79828</xdr:rowOff>
    </xdr:to>
    <xdr:sp macro="" textlink="">
      <xdr:nvSpPr>
        <xdr:cNvPr id="212" name="円/楕円 211"/>
        <xdr:cNvSpPr/>
      </xdr:nvSpPr>
      <xdr:spPr>
        <a:xfrm>
          <a:off x="2159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64605</xdr:rowOff>
    </xdr:from>
    <xdr:ext cx="762000" cy="259045"/>
    <xdr:sp macro="" textlink="">
      <xdr:nvSpPr>
        <xdr:cNvPr id="213" name="テキスト ボックス 212"/>
        <xdr:cNvSpPr txBox="1"/>
      </xdr:nvSpPr>
      <xdr:spPr>
        <a:xfrm>
          <a:off x="1828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10885</xdr:rowOff>
    </xdr:from>
    <xdr:to>
      <xdr:col>1</xdr:col>
      <xdr:colOff>676275</xdr:colOff>
      <xdr:row>58</xdr:row>
      <xdr:rowOff>112485</xdr:rowOff>
    </xdr:to>
    <xdr:sp macro="" textlink="">
      <xdr:nvSpPr>
        <xdr:cNvPr id="214" name="円/楕円 213"/>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97262</xdr:rowOff>
    </xdr:from>
    <xdr:ext cx="762000" cy="259045"/>
    <xdr:sp macro="" textlink="">
      <xdr:nvSpPr>
        <xdr:cNvPr id="215" name="テキスト ボックス 214"/>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1.4</a:t>
          </a:r>
          <a:r>
            <a:rPr kumimoji="1" lang="ja-JP" altLang="en-US" sz="1300">
              <a:latin typeface="ＭＳ Ｐゴシック"/>
            </a:rPr>
            <a:t>ポイントの増となっている。類似団体平均と比較すると</a:t>
          </a:r>
          <a:r>
            <a:rPr kumimoji="1" lang="en-US" altLang="ja-JP" sz="1300">
              <a:latin typeface="ＭＳ Ｐゴシック"/>
            </a:rPr>
            <a:t>3.0</a:t>
          </a:r>
          <a:r>
            <a:rPr kumimoji="1" lang="ja-JP" altLang="en-US" sz="1300">
              <a:latin typeface="ＭＳ Ｐゴシック"/>
            </a:rPr>
            <a:t>ポイント上回っている。国民健康保険事業会計等への基準外繰出しを抑制し、普通会計を圧迫しないように財政健全化を図る。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10414</xdr:rowOff>
    </xdr:to>
    <xdr:cxnSp macro="">
      <xdr:nvCxnSpPr>
        <xdr:cNvPr id="245" name="直線コネクタ 244"/>
        <xdr:cNvCxnSpPr/>
      </xdr:nvCxnSpPr>
      <xdr:spPr>
        <a:xfrm>
          <a:off x="15671800" y="97190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117856</xdr:rowOff>
    </xdr:to>
    <xdr:cxnSp macro="">
      <xdr:nvCxnSpPr>
        <xdr:cNvPr id="248" name="直線コネクタ 247"/>
        <xdr:cNvCxnSpPr/>
      </xdr:nvCxnSpPr>
      <xdr:spPr>
        <a:xfrm>
          <a:off x="14782800" y="9705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56</xdr:row>
      <xdr:rowOff>104140</xdr:rowOff>
    </xdr:to>
    <xdr:cxnSp macro="">
      <xdr:nvCxnSpPr>
        <xdr:cNvPr id="251" name="直線コネクタ 250"/>
        <xdr:cNvCxnSpPr/>
      </xdr:nvCxnSpPr>
      <xdr:spPr>
        <a:xfrm>
          <a:off x="13893800" y="958189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152146</xdr:rowOff>
    </xdr:from>
    <xdr:to>
      <xdr:col>20</xdr:col>
      <xdr:colOff>158750</xdr:colOff>
      <xdr:row>56</xdr:row>
      <xdr:rowOff>163576</xdr:rowOff>
    </xdr:to>
    <xdr:cxnSp macro="">
      <xdr:nvCxnSpPr>
        <xdr:cNvPr id="254" name="直線コネクタ 253"/>
        <xdr:cNvCxnSpPr/>
      </xdr:nvCxnSpPr>
      <xdr:spPr>
        <a:xfrm flipV="1">
          <a:off x="13004800" y="95818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131064</xdr:rowOff>
    </xdr:from>
    <xdr:to>
      <xdr:col>24</xdr:col>
      <xdr:colOff>82550</xdr:colOff>
      <xdr:row>57</xdr:row>
      <xdr:rowOff>61214</xdr:rowOff>
    </xdr:to>
    <xdr:sp macro="" textlink="">
      <xdr:nvSpPr>
        <xdr:cNvPr id="264" name="円/楕円 263"/>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103141</xdr:rowOff>
    </xdr:from>
    <xdr:ext cx="762000" cy="259045"/>
    <xdr:sp macro="" textlink="">
      <xdr:nvSpPr>
        <xdr:cNvPr id="265"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67056</xdr:rowOff>
    </xdr:from>
    <xdr:to>
      <xdr:col>22</xdr:col>
      <xdr:colOff>615950</xdr:colOff>
      <xdr:row>56</xdr:row>
      <xdr:rowOff>168656</xdr:rowOff>
    </xdr:to>
    <xdr:sp macro="" textlink="">
      <xdr:nvSpPr>
        <xdr:cNvPr id="266" name="円/楕円 265"/>
        <xdr:cNvSpPr/>
      </xdr:nvSpPr>
      <xdr:spPr>
        <a:xfrm>
          <a:off x="15621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153433</xdr:rowOff>
    </xdr:from>
    <xdr:ext cx="736600" cy="259045"/>
    <xdr:sp macro="" textlink="">
      <xdr:nvSpPr>
        <xdr:cNvPr id="267" name="テキスト ボックス 266"/>
        <xdr:cNvSpPr txBox="1"/>
      </xdr:nvSpPr>
      <xdr:spPr>
        <a:xfrm>
          <a:off x="15290800" y="975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68" name="円/楕円 267"/>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69" name="テキスト ボックス 26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101346</xdr:rowOff>
    </xdr:from>
    <xdr:to>
      <xdr:col>20</xdr:col>
      <xdr:colOff>209550</xdr:colOff>
      <xdr:row>56</xdr:row>
      <xdr:rowOff>31496</xdr:rowOff>
    </xdr:to>
    <xdr:sp macro="" textlink="">
      <xdr:nvSpPr>
        <xdr:cNvPr id="270" name="円/楕円 269"/>
        <xdr:cNvSpPr/>
      </xdr:nvSpPr>
      <xdr:spPr>
        <a:xfrm>
          <a:off x="13843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41673</xdr:rowOff>
    </xdr:from>
    <xdr:ext cx="762000" cy="259045"/>
    <xdr:sp macro="" textlink="">
      <xdr:nvSpPr>
        <xdr:cNvPr id="271" name="テキスト ボックス 270"/>
        <xdr:cNvSpPr txBox="1"/>
      </xdr:nvSpPr>
      <xdr:spPr>
        <a:xfrm>
          <a:off x="13512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72" name="円/楕円 271"/>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73" name="テキスト ボックス 272"/>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0.6</a:t>
          </a:r>
          <a:r>
            <a:rPr kumimoji="1" lang="ja-JP" altLang="en-US" sz="1300">
              <a:latin typeface="ＭＳ Ｐゴシック"/>
            </a:rPr>
            <a:t>ポイントの増であり、社会保障制度に係る補助費等の増加が主な要因である。類似団体平均と比較して</a:t>
          </a:r>
          <a:r>
            <a:rPr kumimoji="1" lang="en-US" altLang="ja-JP" sz="1300">
              <a:latin typeface="ＭＳ Ｐゴシック"/>
            </a:rPr>
            <a:t>0.5</a:t>
          </a:r>
          <a:r>
            <a:rPr kumimoji="1" lang="ja-JP" altLang="en-US" sz="1300">
              <a:latin typeface="ＭＳ Ｐゴシック"/>
            </a:rPr>
            <a:t>ポイント低い数値ではあるが、慢性的な補助とならないよう事業の見直しを図り、適正な財政運営を行う必要がある。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85852</xdr:rowOff>
    </xdr:to>
    <xdr:cxnSp macro="">
      <xdr:nvCxnSpPr>
        <xdr:cNvPr id="303" name="直線コネクタ 302"/>
        <xdr:cNvCxnSpPr/>
      </xdr:nvCxnSpPr>
      <xdr:spPr>
        <a:xfrm>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67564</xdr:rowOff>
    </xdr:to>
    <xdr:cxnSp macro="">
      <xdr:nvCxnSpPr>
        <xdr:cNvPr id="306" name="直線コネクタ 305"/>
        <xdr:cNvCxnSpPr/>
      </xdr:nvCxnSpPr>
      <xdr:spPr>
        <a:xfrm>
          <a:off x="14782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156718</xdr:rowOff>
    </xdr:from>
    <xdr:to>
      <xdr:col>21</xdr:col>
      <xdr:colOff>361950</xdr:colOff>
      <xdr:row>36</xdr:row>
      <xdr:rowOff>104140</xdr:rowOff>
    </xdr:to>
    <xdr:cxnSp macro="">
      <xdr:nvCxnSpPr>
        <xdr:cNvPr id="309" name="直線コネクタ 308"/>
        <xdr:cNvCxnSpPr/>
      </xdr:nvCxnSpPr>
      <xdr:spPr>
        <a:xfrm flipV="1">
          <a:off x="13893800" y="61574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104140</xdr:rowOff>
    </xdr:to>
    <xdr:cxnSp macro="">
      <xdr:nvCxnSpPr>
        <xdr:cNvPr id="312" name="直線コネクタ 311"/>
        <xdr:cNvCxnSpPr/>
      </xdr:nvCxnSpPr>
      <xdr:spPr>
        <a:xfrm>
          <a:off x="13004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2" name="円/楕円 321"/>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51579</xdr:rowOff>
    </xdr:from>
    <xdr:ext cx="762000" cy="259045"/>
    <xdr:sp macro="" textlink="">
      <xdr:nvSpPr>
        <xdr:cNvPr id="323" name="補助費等該当値テキスト"/>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105918</xdr:rowOff>
    </xdr:from>
    <xdr:to>
      <xdr:col>21</xdr:col>
      <xdr:colOff>412750</xdr:colOff>
      <xdr:row>36</xdr:row>
      <xdr:rowOff>36068</xdr:rowOff>
    </xdr:to>
    <xdr:sp macro="" textlink="">
      <xdr:nvSpPr>
        <xdr:cNvPr id="326" name="円/楕円 325"/>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46245</xdr:rowOff>
    </xdr:from>
    <xdr:ext cx="762000" cy="259045"/>
    <xdr:sp macro="" textlink="">
      <xdr:nvSpPr>
        <xdr:cNvPr id="327" name="テキスト ボックス 326"/>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8" name="円/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9" name="テキスト ボックス 32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0.4</a:t>
          </a:r>
          <a:r>
            <a:rPr kumimoji="1" lang="ja-JP" altLang="en-US" sz="1300">
              <a:latin typeface="ＭＳ Ｐゴシック"/>
            </a:rPr>
            <a:t>ポイント増加しているが、これは平成</a:t>
          </a:r>
          <a:r>
            <a:rPr kumimoji="1" lang="en-US" altLang="ja-JP" sz="1300">
              <a:latin typeface="ＭＳ Ｐゴシック"/>
            </a:rPr>
            <a:t>22</a:t>
          </a:r>
          <a:r>
            <a:rPr kumimoji="1" lang="ja-JP" altLang="en-US" sz="1300">
              <a:latin typeface="ＭＳ Ｐゴシック"/>
            </a:rPr>
            <a:t>年度から平成</a:t>
          </a:r>
          <a:r>
            <a:rPr kumimoji="1" lang="en-US" altLang="ja-JP" sz="1300">
              <a:latin typeface="ＭＳ Ｐゴシック"/>
            </a:rPr>
            <a:t>23</a:t>
          </a:r>
          <a:r>
            <a:rPr kumimoji="1" lang="ja-JP" altLang="en-US" sz="1300">
              <a:latin typeface="ＭＳ Ｐゴシック"/>
            </a:rPr>
            <a:t>年度に実施した簡易水道等施設整備事業に伴う起債の元金償還が始まったことが要因の一つである。起債償還額が平成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年度にかけてピークを迎えることから、今後も計画的に事業を実施し、起債事業の平準化を図り公債費の増加を抑制する必要がある。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168911</xdr:rowOff>
    </xdr:from>
    <xdr:to>
      <xdr:col>7</xdr:col>
      <xdr:colOff>15875</xdr:colOff>
      <xdr:row>77</xdr:row>
      <xdr:rowOff>12700</xdr:rowOff>
    </xdr:to>
    <xdr:cxnSp macro="">
      <xdr:nvCxnSpPr>
        <xdr:cNvPr id="363" name="直線コネクタ 362"/>
        <xdr:cNvCxnSpPr/>
      </xdr:nvCxnSpPr>
      <xdr:spPr>
        <a:xfrm>
          <a:off x="3987800" y="131991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39370</xdr:rowOff>
    </xdr:from>
    <xdr:to>
      <xdr:col>5</xdr:col>
      <xdr:colOff>549275</xdr:colOff>
      <xdr:row>76</xdr:row>
      <xdr:rowOff>168911</xdr:rowOff>
    </xdr:to>
    <xdr:cxnSp macro="">
      <xdr:nvCxnSpPr>
        <xdr:cNvPr id="366" name="直線コネクタ 365"/>
        <xdr:cNvCxnSpPr/>
      </xdr:nvCxnSpPr>
      <xdr:spPr>
        <a:xfrm>
          <a:off x="3098800" y="130695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39370</xdr:rowOff>
    </xdr:to>
    <xdr:cxnSp macro="">
      <xdr:nvCxnSpPr>
        <xdr:cNvPr id="369" name="直線コネクタ 368"/>
        <xdr:cNvCxnSpPr/>
      </xdr:nvCxnSpPr>
      <xdr:spPr>
        <a:xfrm>
          <a:off x="2209800" y="13065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100330</xdr:rowOff>
    </xdr:to>
    <xdr:cxnSp macro="">
      <xdr:nvCxnSpPr>
        <xdr:cNvPr id="372" name="直線コネクタ 371"/>
        <xdr:cNvCxnSpPr/>
      </xdr:nvCxnSpPr>
      <xdr:spPr>
        <a:xfrm flipV="1">
          <a:off x="1320800" y="130657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133350</xdr:rowOff>
    </xdr:from>
    <xdr:to>
      <xdr:col>7</xdr:col>
      <xdr:colOff>66675</xdr:colOff>
      <xdr:row>77</xdr:row>
      <xdr:rowOff>63500</xdr:rowOff>
    </xdr:to>
    <xdr:sp macro="" textlink="">
      <xdr:nvSpPr>
        <xdr:cNvPr id="382" name="円/楕円 381"/>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149877</xdr:rowOff>
    </xdr:from>
    <xdr:ext cx="762000" cy="259045"/>
    <xdr:sp macro="" textlink="">
      <xdr:nvSpPr>
        <xdr:cNvPr id="383" name="公債費該当値テキスト"/>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118111</xdr:rowOff>
    </xdr:from>
    <xdr:to>
      <xdr:col>5</xdr:col>
      <xdr:colOff>600075</xdr:colOff>
      <xdr:row>77</xdr:row>
      <xdr:rowOff>48261</xdr:rowOff>
    </xdr:to>
    <xdr:sp macro="" textlink="">
      <xdr:nvSpPr>
        <xdr:cNvPr id="384" name="円/楕円 383"/>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58437</xdr:rowOff>
    </xdr:from>
    <xdr:ext cx="736600" cy="259045"/>
    <xdr:sp macro="" textlink="">
      <xdr:nvSpPr>
        <xdr:cNvPr id="385" name="テキスト ボックス 38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160020</xdr:rowOff>
    </xdr:from>
    <xdr:to>
      <xdr:col>4</xdr:col>
      <xdr:colOff>396875</xdr:colOff>
      <xdr:row>76</xdr:row>
      <xdr:rowOff>90170</xdr:rowOff>
    </xdr:to>
    <xdr:sp macro="" textlink="">
      <xdr:nvSpPr>
        <xdr:cNvPr id="386" name="円/楕円 385"/>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100347</xdr:rowOff>
    </xdr:from>
    <xdr:ext cx="762000" cy="259045"/>
    <xdr:sp macro="" textlink="">
      <xdr:nvSpPr>
        <xdr:cNvPr id="387" name="テキスト ボックス 386"/>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88" name="円/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49530</xdr:rowOff>
    </xdr:from>
    <xdr:to>
      <xdr:col>1</xdr:col>
      <xdr:colOff>676275</xdr:colOff>
      <xdr:row>76</xdr:row>
      <xdr:rowOff>151130</xdr:rowOff>
    </xdr:to>
    <xdr:sp macro="" textlink="">
      <xdr:nvSpPr>
        <xdr:cNvPr id="390" name="円/楕円 389"/>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161307</xdr:rowOff>
    </xdr:from>
    <xdr:ext cx="762000" cy="259045"/>
    <xdr:sp macro="" textlink="">
      <xdr:nvSpPr>
        <xdr:cNvPr id="391" name="テキスト ボックス 390"/>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昨年度比</a:t>
          </a:r>
          <a:r>
            <a:rPr kumimoji="1" lang="en-US" altLang="ja-JP" sz="1300">
              <a:latin typeface="ＭＳ Ｐゴシック"/>
            </a:rPr>
            <a:t>5.3</a:t>
          </a:r>
          <a:r>
            <a:rPr kumimoji="1" lang="ja-JP" altLang="en-US" sz="1300">
              <a:latin typeface="ＭＳ Ｐゴシック"/>
            </a:rPr>
            <a:t>ポイントの増である。類似団体平均より</a:t>
          </a:r>
          <a:r>
            <a:rPr kumimoji="1" lang="en-US" altLang="ja-JP" sz="1300">
              <a:latin typeface="ＭＳ Ｐゴシック"/>
            </a:rPr>
            <a:t>8.2</a:t>
          </a:r>
          <a:r>
            <a:rPr kumimoji="1" lang="ja-JP" altLang="en-US" sz="1300">
              <a:latin typeface="ＭＳ Ｐゴシック"/>
            </a:rPr>
            <a:t>ポイント高く、補助費、物件費、特別会計事業繰出金などの抑制に努め、更に事業の見直しを行い、健全な財政運営を目指す。</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102507</xdr:rowOff>
    </xdr:from>
    <xdr:to>
      <xdr:col>24</xdr:col>
      <xdr:colOff>31750</xdr:colOff>
      <xdr:row>78</xdr:row>
      <xdr:rowOff>104139</xdr:rowOff>
    </xdr:to>
    <xdr:cxnSp macro="">
      <xdr:nvCxnSpPr>
        <xdr:cNvPr id="426" name="直線コネクタ 425"/>
        <xdr:cNvCxnSpPr/>
      </xdr:nvCxnSpPr>
      <xdr:spPr>
        <a:xfrm>
          <a:off x="15671800" y="13304157"/>
          <a:ext cx="8382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37193</xdr:rowOff>
    </xdr:from>
    <xdr:to>
      <xdr:col>22</xdr:col>
      <xdr:colOff>565150</xdr:colOff>
      <xdr:row>77</xdr:row>
      <xdr:rowOff>102507</xdr:rowOff>
    </xdr:to>
    <xdr:cxnSp macro="">
      <xdr:nvCxnSpPr>
        <xdr:cNvPr id="429" name="直線コネクタ 428"/>
        <xdr:cNvCxnSpPr/>
      </xdr:nvCxnSpPr>
      <xdr:spPr>
        <a:xfrm>
          <a:off x="14782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37193</xdr:rowOff>
    </xdr:to>
    <xdr:cxnSp macro="">
      <xdr:nvCxnSpPr>
        <xdr:cNvPr id="432" name="直線コネクタ 431"/>
        <xdr:cNvCxnSpPr/>
      </xdr:nvCxnSpPr>
      <xdr:spPr>
        <a:xfrm>
          <a:off x="13893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109038</xdr:rowOff>
    </xdr:to>
    <xdr:cxnSp macro="">
      <xdr:nvCxnSpPr>
        <xdr:cNvPr id="435" name="直線コネクタ 434"/>
        <xdr:cNvCxnSpPr/>
      </xdr:nvCxnSpPr>
      <xdr:spPr>
        <a:xfrm flipV="1">
          <a:off x="13004800" y="132257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5" name="円/楕円 444"/>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6"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51707</xdr:rowOff>
    </xdr:from>
    <xdr:to>
      <xdr:col>22</xdr:col>
      <xdr:colOff>615950</xdr:colOff>
      <xdr:row>77</xdr:row>
      <xdr:rowOff>153307</xdr:rowOff>
    </xdr:to>
    <xdr:sp macro="" textlink="">
      <xdr:nvSpPr>
        <xdr:cNvPr id="447" name="円/楕円 446"/>
        <xdr:cNvSpPr/>
      </xdr:nvSpPr>
      <xdr:spPr>
        <a:xfrm>
          <a:off x="15621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138084</xdr:rowOff>
    </xdr:from>
    <xdr:ext cx="736600" cy="259045"/>
    <xdr:sp macro="" textlink="">
      <xdr:nvSpPr>
        <xdr:cNvPr id="448" name="テキスト ボックス 447"/>
        <xdr:cNvSpPr txBox="1"/>
      </xdr:nvSpPr>
      <xdr:spPr>
        <a:xfrm>
          <a:off x="15290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157843</xdr:rowOff>
    </xdr:from>
    <xdr:to>
      <xdr:col>21</xdr:col>
      <xdr:colOff>412750</xdr:colOff>
      <xdr:row>77</xdr:row>
      <xdr:rowOff>87993</xdr:rowOff>
    </xdr:to>
    <xdr:sp macro="" textlink="">
      <xdr:nvSpPr>
        <xdr:cNvPr id="449" name="円/楕円 448"/>
        <xdr:cNvSpPr/>
      </xdr:nvSpPr>
      <xdr:spPr>
        <a:xfrm>
          <a:off x="14732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72770</xdr:rowOff>
    </xdr:from>
    <xdr:ext cx="762000" cy="259045"/>
    <xdr:sp macro="" textlink="">
      <xdr:nvSpPr>
        <xdr:cNvPr id="450" name="テキスト ボックス 449"/>
        <xdr:cNvSpPr txBox="1"/>
      </xdr:nvSpPr>
      <xdr:spPr>
        <a:xfrm>
          <a:off x="14401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1" name="円/楕円 450"/>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52" name="テキスト ボックス 451"/>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58238</xdr:rowOff>
    </xdr:from>
    <xdr:to>
      <xdr:col>19</xdr:col>
      <xdr:colOff>6350</xdr:colOff>
      <xdr:row>77</xdr:row>
      <xdr:rowOff>159838</xdr:rowOff>
    </xdr:to>
    <xdr:sp macro="" textlink="">
      <xdr:nvSpPr>
        <xdr:cNvPr id="453" name="円/楕円 452"/>
        <xdr:cNvSpPr/>
      </xdr:nvSpPr>
      <xdr:spPr>
        <a:xfrm>
          <a:off x="12954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144615</xdr:rowOff>
    </xdr:from>
    <xdr:ext cx="762000" cy="259045"/>
    <xdr:sp macro="" textlink="">
      <xdr:nvSpPr>
        <xdr:cNvPr id="454" name="テキスト ボックス 453"/>
        <xdr:cNvSpPr txBox="1"/>
      </xdr:nvSpPr>
      <xdr:spPr>
        <a:xfrm>
          <a:off x="12623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熊本県山江村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22236</xdr:rowOff>
    </xdr:from>
    <xdr:to>
      <xdr:col>4</xdr:col>
      <xdr:colOff>1117600</xdr:colOff>
      <xdr:row>18</xdr:row>
      <xdr:rowOff>45868</xdr:rowOff>
    </xdr:to>
    <xdr:cxnSp macro="">
      <xdr:nvCxnSpPr>
        <xdr:cNvPr id="47" name="直線コネクタ 46"/>
        <xdr:cNvCxnSpPr/>
      </xdr:nvCxnSpPr>
      <xdr:spPr bwMode="auto">
        <a:xfrm flipV="1">
          <a:off x="5003800" y="3155961"/>
          <a:ext cx="647700" cy="2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32966</xdr:rowOff>
    </xdr:from>
    <xdr:to>
      <xdr:col>4</xdr:col>
      <xdr:colOff>469900</xdr:colOff>
      <xdr:row>18</xdr:row>
      <xdr:rowOff>45868</xdr:rowOff>
    </xdr:to>
    <xdr:cxnSp macro="">
      <xdr:nvCxnSpPr>
        <xdr:cNvPr id="50" name="直線コネクタ 49"/>
        <xdr:cNvCxnSpPr/>
      </xdr:nvCxnSpPr>
      <xdr:spPr bwMode="auto">
        <a:xfrm>
          <a:off x="4305300" y="3166691"/>
          <a:ext cx="698500" cy="1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19348</xdr:rowOff>
    </xdr:from>
    <xdr:to>
      <xdr:col>3</xdr:col>
      <xdr:colOff>904875</xdr:colOff>
      <xdr:row>18</xdr:row>
      <xdr:rowOff>32966</xdr:rowOff>
    </xdr:to>
    <xdr:cxnSp macro="">
      <xdr:nvCxnSpPr>
        <xdr:cNvPr id="53" name="直線コネクタ 52"/>
        <xdr:cNvCxnSpPr/>
      </xdr:nvCxnSpPr>
      <xdr:spPr bwMode="auto">
        <a:xfrm>
          <a:off x="3606800" y="3153073"/>
          <a:ext cx="698500" cy="1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19348</xdr:rowOff>
    </xdr:from>
    <xdr:to>
      <xdr:col>3</xdr:col>
      <xdr:colOff>206375</xdr:colOff>
      <xdr:row>18</xdr:row>
      <xdr:rowOff>31505</xdr:rowOff>
    </xdr:to>
    <xdr:cxnSp macro="">
      <xdr:nvCxnSpPr>
        <xdr:cNvPr id="56" name="直線コネクタ 55"/>
        <xdr:cNvCxnSpPr/>
      </xdr:nvCxnSpPr>
      <xdr:spPr bwMode="auto">
        <a:xfrm flipV="1">
          <a:off x="2908300" y="3153073"/>
          <a:ext cx="698500" cy="1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142886</xdr:rowOff>
    </xdr:from>
    <xdr:to>
      <xdr:col>5</xdr:col>
      <xdr:colOff>34925</xdr:colOff>
      <xdr:row>18</xdr:row>
      <xdr:rowOff>73036</xdr:rowOff>
    </xdr:to>
    <xdr:sp macro="" textlink="">
      <xdr:nvSpPr>
        <xdr:cNvPr id="66" name="円/楕円 65"/>
        <xdr:cNvSpPr/>
      </xdr:nvSpPr>
      <xdr:spPr bwMode="auto">
        <a:xfrm>
          <a:off x="5600700" y="3105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51463</xdr:rowOff>
    </xdr:from>
    <xdr:ext cx="762000" cy="259045"/>
    <xdr:sp macro="" textlink="">
      <xdr:nvSpPr>
        <xdr:cNvPr id="67" name="人口1人当たり決算額の推移該当値テキスト130"/>
        <xdr:cNvSpPr txBox="1"/>
      </xdr:nvSpPr>
      <xdr:spPr>
        <a:xfrm>
          <a:off x="5740400" y="301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166518</xdr:rowOff>
    </xdr:from>
    <xdr:to>
      <xdr:col>4</xdr:col>
      <xdr:colOff>520700</xdr:colOff>
      <xdr:row>18</xdr:row>
      <xdr:rowOff>96668</xdr:rowOff>
    </xdr:to>
    <xdr:sp macro="" textlink="">
      <xdr:nvSpPr>
        <xdr:cNvPr id="68" name="円/楕円 67"/>
        <xdr:cNvSpPr/>
      </xdr:nvSpPr>
      <xdr:spPr bwMode="auto">
        <a:xfrm>
          <a:off x="4953000" y="3128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81446</xdr:rowOff>
    </xdr:from>
    <xdr:ext cx="736600" cy="259045"/>
    <xdr:sp macro="" textlink="">
      <xdr:nvSpPr>
        <xdr:cNvPr id="69" name="テキスト ボックス 68"/>
        <xdr:cNvSpPr txBox="1"/>
      </xdr:nvSpPr>
      <xdr:spPr>
        <a:xfrm>
          <a:off x="4622800" y="321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153616</xdr:rowOff>
    </xdr:from>
    <xdr:to>
      <xdr:col>3</xdr:col>
      <xdr:colOff>955675</xdr:colOff>
      <xdr:row>18</xdr:row>
      <xdr:rowOff>83766</xdr:rowOff>
    </xdr:to>
    <xdr:sp macro="" textlink="">
      <xdr:nvSpPr>
        <xdr:cNvPr id="70" name="円/楕円 69"/>
        <xdr:cNvSpPr/>
      </xdr:nvSpPr>
      <xdr:spPr bwMode="auto">
        <a:xfrm>
          <a:off x="4254500" y="311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68543</xdr:rowOff>
    </xdr:from>
    <xdr:ext cx="762000" cy="259045"/>
    <xdr:sp macro="" textlink="">
      <xdr:nvSpPr>
        <xdr:cNvPr id="71" name="テキスト ボックス 70"/>
        <xdr:cNvSpPr txBox="1"/>
      </xdr:nvSpPr>
      <xdr:spPr>
        <a:xfrm>
          <a:off x="3924300" y="320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139998</xdr:rowOff>
    </xdr:from>
    <xdr:to>
      <xdr:col>3</xdr:col>
      <xdr:colOff>257175</xdr:colOff>
      <xdr:row>18</xdr:row>
      <xdr:rowOff>70148</xdr:rowOff>
    </xdr:to>
    <xdr:sp macro="" textlink="">
      <xdr:nvSpPr>
        <xdr:cNvPr id="72" name="円/楕円 71"/>
        <xdr:cNvSpPr/>
      </xdr:nvSpPr>
      <xdr:spPr bwMode="auto">
        <a:xfrm>
          <a:off x="3556000" y="3102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54925</xdr:rowOff>
    </xdr:from>
    <xdr:ext cx="762000" cy="259045"/>
    <xdr:sp macro="" textlink="">
      <xdr:nvSpPr>
        <xdr:cNvPr id="73" name="テキスト ボックス 72"/>
        <xdr:cNvSpPr txBox="1"/>
      </xdr:nvSpPr>
      <xdr:spPr>
        <a:xfrm>
          <a:off x="3225800" y="318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152155</xdr:rowOff>
    </xdr:from>
    <xdr:to>
      <xdr:col>2</xdr:col>
      <xdr:colOff>692150</xdr:colOff>
      <xdr:row>18</xdr:row>
      <xdr:rowOff>82305</xdr:rowOff>
    </xdr:to>
    <xdr:sp macro="" textlink="">
      <xdr:nvSpPr>
        <xdr:cNvPr id="74" name="円/楕円 73"/>
        <xdr:cNvSpPr/>
      </xdr:nvSpPr>
      <xdr:spPr bwMode="auto">
        <a:xfrm>
          <a:off x="2857500" y="3114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67082</xdr:rowOff>
    </xdr:from>
    <xdr:ext cx="762000" cy="259045"/>
    <xdr:sp macro="" textlink="">
      <xdr:nvSpPr>
        <xdr:cNvPr id="75" name="テキスト ボックス 74"/>
        <xdr:cNvSpPr txBox="1"/>
      </xdr:nvSpPr>
      <xdr:spPr>
        <a:xfrm>
          <a:off x="2527300" y="320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276527</xdr:rowOff>
    </xdr:from>
    <xdr:to>
      <xdr:col>4</xdr:col>
      <xdr:colOff>1117600</xdr:colOff>
      <xdr:row>36</xdr:row>
      <xdr:rowOff>27521</xdr:rowOff>
    </xdr:to>
    <xdr:cxnSp macro="">
      <xdr:nvCxnSpPr>
        <xdr:cNvPr id="108" name="直線コネクタ 107"/>
        <xdr:cNvCxnSpPr/>
      </xdr:nvCxnSpPr>
      <xdr:spPr bwMode="auto">
        <a:xfrm>
          <a:off x="5003800" y="6886877"/>
          <a:ext cx="647700" cy="9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276527</xdr:rowOff>
    </xdr:from>
    <xdr:to>
      <xdr:col>4</xdr:col>
      <xdr:colOff>469900</xdr:colOff>
      <xdr:row>35</xdr:row>
      <xdr:rowOff>286098</xdr:rowOff>
    </xdr:to>
    <xdr:cxnSp macro="">
      <xdr:nvCxnSpPr>
        <xdr:cNvPr id="111" name="直線コネクタ 110"/>
        <xdr:cNvCxnSpPr/>
      </xdr:nvCxnSpPr>
      <xdr:spPr bwMode="auto">
        <a:xfrm flipV="1">
          <a:off x="4305300" y="6886877"/>
          <a:ext cx="698500" cy="9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286098</xdr:rowOff>
    </xdr:from>
    <xdr:to>
      <xdr:col>3</xdr:col>
      <xdr:colOff>904875</xdr:colOff>
      <xdr:row>35</xdr:row>
      <xdr:rowOff>313659</xdr:rowOff>
    </xdr:to>
    <xdr:cxnSp macro="">
      <xdr:nvCxnSpPr>
        <xdr:cNvPr id="114" name="直線コネクタ 113"/>
        <xdr:cNvCxnSpPr/>
      </xdr:nvCxnSpPr>
      <xdr:spPr bwMode="auto">
        <a:xfrm flipV="1">
          <a:off x="3606800" y="6896448"/>
          <a:ext cx="698500" cy="27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253606</xdr:rowOff>
    </xdr:from>
    <xdr:to>
      <xdr:col>3</xdr:col>
      <xdr:colOff>206375</xdr:colOff>
      <xdr:row>35</xdr:row>
      <xdr:rowOff>313659</xdr:rowOff>
    </xdr:to>
    <xdr:cxnSp macro="">
      <xdr:nvCxnSpPr>
        <xdr:cNvPr id="117" name="直線コネクタ 116"/>
        <xdr:cNvCxnSpPr/>
      </xdr:nvCxnSpPr>
      <xdr:spPr bwMode="auto">
        <a:xfrm>
          <a:off x="2908300" y="6863956"/>
          <a:ext cx="698500" cy="6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319621</xdr:rowOff>
    </xdr:from>
    <xdr:to>
      <xdr:col>5</xdr:col>
      <xdr:colOff>34925</xdr:colOff>
      <xdr:row>36</xdr:row>
      <xdr:rowOff>78321</xdr:rowOff>
    </xdr:to>
    <xdr:sp macro="" textlink="">
      <xdr:nvSpPr>
        <xdr:cNvPr id="127" name="円/楕円 126"/>
        <xdr:cNvSpPr/>
      </xdr:nvSpPr>
      <xdr:spPr bwMode="auto">
        <a:xfrm>
          <a:off x="5600700" y="6929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291698</xdr:rowOff>
    </xdr:from>
    <xdr:ext cx="762000" cy="259045"/>
    <xdr:sp macro="" textlink="">
      <xdr:nvSpPr>
        <xdr:cNvPr id="128" name="人口1人当たり決算額の推移該当値テキスト445"/>
        <xdr:cNvSpPr txBox="1"/>
      </xdr:nvSpPr>
      <xdr:spPr>
        <a:xfrm>
          <a:off x="5740400" y="69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225727</xdr:rowOff>
    </xdr:from>
    <xdr:to>
      <xdr:col>4</xdr:col>
      <xdr:colOff>520700</xdr:colOff>
      <xdr:row>35</xdr:row>
      <xdr:rowOff>327327</xdr:rowOff>
    </xdr:to>
    <xdr:sp macro="" textlink="">
      <xdr:nvSpPr>
        <xdr:cNvPr id="129" name="円/楕円 128"/>
        <xdr:cNvSpPr/>
      </xdr:nvSpPr>
      <xdr:spPr bwMode="auto">
        <a:xfrm>
          <a:off x="4953000" y="683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312104</xdr:rowOff>
    </xdr:from>
    <xdr:ext cx="736600" cy="259045"/>
    <xdr:sp macro="" textlink="">
      <xdr:nvSpPr>
        <xdr:cNvPr id="130" name="テキスト ボックス 129"/>
        <xdr:cNvSpPr txBox="1"/>
      </xdr:nvSpPr>
      <xdr:spPr>
        <a:xfrm>
          <a:off x="4622800" y="6922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235298</xdr:rowOff>
    </xdr:from>
    <xdr:to>
      <xdr:col>3</xdr:col>
      <xdr:colOff>955675</xdr:colOff>
      <xdr:row>35</xdr:row>
      <xdr:rowOff>336898</xdr:rowOff>
    </xdr:to>
    <xdr:sp macro="" textlink="">
      <xdr:nvSpPr>
        <xdr:cNvPr id="131" name="円/楕円 130"/>
        <xdr:cNvSpPr/>
      </xdr:nvSpPr>
      <xdr:spPr bwMode="auto">
        <a:xfrm>
          <a:off x="4254500" y="6845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321675</xdr:rowOff>
    </xdr:from>
    <xdr:ext cx="762000" cy="259045"/>
    <xdr:sp macro="" textlink="">
      <xdr:nvSpPr>
        <xdr:cNvPr id="132" name="テキスト ボックス 131"/>
        <xdr:cNvSpPr txBox="1"/>
      </xdr:nvSpPr>
      <xdr:spPr>
        <a:xfrm>
          <a:off x="3924300" y="693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262859</xdr:rowOff>
    </xdr:from>
    <xdr:to>
      <xdr:col>3</xdr:col>
      <xdr:colOff>257175</xdr:colOff>
      <xdr:row>36</xdr:row>
      <xdr:rowOff>21559</xdr:rowOff>
    </xdr:to>
    <xdr:sp macro="" textlink="">
      <xdr:nvSpPr>
        <xdr:cNvPr id="133" name="円/楕円 132"/>
        <xdr:cNvSpPr/>
      </xdr:nvSpPr>
      <xdr:spPr bwMode="auto">
        <a:xfrm>
          <a:off x="3556000" y="6873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6336</xdr:rowOff>
    </xdr:from>
    <xdr:ext cx="762000" cy="259045"/>
    <xdr:sp macro="" textlink="">
      <xdr:nvSpPr>
        <xdr:cNvPr id="134" name="テキスト ボックス 133"/>
        <xdr:cNvSpPr txBox="1"/>
      </xdr:nvSpPr>
      <xdr:spPr>
        <a:xfrm>
          <a:off x="3225800" y="695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202806</xdr:rowOff>
    </xdr:from>
    <xdr:to>
      <xdr:col>2</xdr:col>
      <xdr:colOff>692150</xdr:colOff>
      <xdr:row>35</xdr:row>
      <xdr:rowOff>304406</xdr:rowOff>
    </xdr:to>
    <xdr:sp macro="" textlink="">
      <xdr:nvSpPr>
        <xdr:cNvPr id="135" name="円/楕円 134"/>
        <xdr:cNvSpPr/>
      </xdr:nvSpPr>
      <xdr:spPr bwMode="auto">
        <a:xfrm>
          <a:off x="2857500" y="68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289183</xdr:rowOff>
    </xdr:from>
    <xdr:ext cx="762000" cy="259045"/>
    <xdr:sp macro="" textlink="">
      <xdr:nvSpPr>
        <xdr:cNvPr id="136" name="テキスト ボックス 135"/>
        <xdr:cNvSpPr txBox="1"/>
      </xdr:nvSpPr>
      <xdr:spPr>
        <a:xfrm>
          <a:off x="2527300" y="68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年度は実質単年度収支が▲</a:t>
          </a:r>
          <a:r>
            <a:rPr kumimoji="1" lang="en-US" altLang="ja-JP" sz="1400">
              <a:latin typeface="ＭＳ ゴシック" pitchFamily="49" charset="-128"/>
              <a:ea typeface="ＭＳ ゴシック" pitchFamily="49" charset="-128"/>
            </a:rPr>
            <a:t>4.27%</a:t>
          </a:r>
          <a:r>
            <a:rPr kumimoji="1" lang="ja-JP" altLang="en-US" sz="1400">
              <a:latin typeface="ＭＳ ゴシック" pitchFamily="49" charset="-128"/>
              <a:ea typeface="ＭＳ ゴシック" pitchFamily="49" charset="-128"/>
            </a:rPr>
            <a:t>となっている。特に温泉施設の老朽化に伴う大規模改修を実施したため、財政調整基金の取り崩しも行っており、前年度比</a:t>
          </a:r>
          <a:r>
            <a:rPr kumimoji="1" lang="en-US" altLang="ja-JP" sz="1400">
              <a:latin typeface="ＭＳ ゴシック" pitchFamily="49" charset="-128"/>
              <a:ea typeface="ＭＳ ゴシック" pitchFamily="49" charset="-128"/>
            </a:rPr>
            <a:t>10.51</a:t>
          </a:r>
          <a:r>
            <a:rPr kumimoji="1" lang="ja-JP" altLang="en-US" sz="1400">
              <a:latin typeface="ＭＳ ゴシック" pitchFamily="49" charset="-128"/>
              <a:ea typeface="ＭＳ ゴシック" pitchFamily="49" charset="-128"/>
            </a:rPr>
            <a:t>％減少している。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簡易水道等施設整備事業に係る起債の元利償還金のピークが平成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年度まで続くため、他の事業の見直しを行うなど、実質単年度収支がプラスで推移するよう計画的な事業実施に努める必要がある。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全会計とも黒字で推移しているが、一般会計、介護保険事業、国民健康保険事業が減少しており、前年度と比較し全体で</a:t>
          </a:r>
          <a:r>
            <a:rPr kumimoji="1" lang="en-US" altLang="ja-JP" sz="1400">
              <a:latin typeface="ＭＳ ゴシック" pitchFamily="49" charset="-128"/>
              <a:ea typeface="ＭＳ ゴシック" pitchFamily="49" charset="-128"/>
            </a:rPr>
            <a:t>4.44</a:t>
          </a:r>
          <a:r>
            <a:rPr kumimoji="1" lang="ja-JP" altLang="en-US" sz="1400">
              <a:latin typeface="ＭＳ ゴシック" pitchFamily="49" charset="-128"/>
              <a:ea typeface="ＭＳ ゴシック" pitchFamily="49" charset="-128"/>
            </a:rPr>
            <a:t>％減少している。今後は、団塊世代が</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歳に到達することから、国民健康保険事業並びに介護保険事業の財政悪化が懸念されるため、疾病等の早期発見・早期治療を推進するとともに、介護予防事業に努め、基準外繰出し等が増加しないように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年度に実施した簡易水道等施設整備事業に伴う起債の元金償還が始まり、平成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年度にかけて地方債の元利償還金のピークを迎えているため、基金取り崩しによる繰入が避けられない状況にある。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今後、計画的な事業の推進及び事業の適正化を図り、財政の健全化に努める。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熊本県山江村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はほぼ横ばいで推移しているものの、地方債残高が年々減少しており、将来負担比率も減少してきている。しかしながら、今後、農業集落排水施設等の老朽化による施設の更新・改修等が見込まれておいるため、「公共施設等総合管理計画」を策定し、施設管理・更新等における長期的な計画をたて、事業の平準化を図り、健全な財政運営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3180129</v>
      </c>
      <c r="BO4" s="379"/>
      <c r="BP4" s="379"/>
      <c r="BQ4" s="379"/>
      <c r="BR4" s="379"/>
      <c r="BS4" s="379"/>
      <c r="BT4" s="379"/>
      <c r="BU4" s="380"/>
      <c r="BV4" s="378">
        <v>3102547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v>
      </c>
      <c r="CU4" s="556"/>
      <c r="CV4" s="556"/>
      <c r="CW4" s="556"/>
      <c r="CX4" s="556"/>
      <c r="CY4" s="556"/>
      <c r="CZ4" s="556"/>
      <c r="DA4" s="557"/>
      <c r="DB4" s="555">
        <v>15.1</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2915073</v>
      </c>
      <c r="BO5" s="384"/>
      <c r="BP5" s="384"/>
      <c r="BQ5" s="384"/>
      <c r="BR5" s="384"/>
      <c r="BS5" s="384"/>
      <c r="BT5" s="384"/>
      <c r="BU5" s="385"/>
      <c r="BV5" s="383">
        <v>2799297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265056</v>
      </c>
      <c r="BO6" s="384"/>
      <c r="BP6" s="384"/>
      <c r="BQ6" s="384"/>
      <c r="BR6" s="384"/>
      <c r="BS6" s="384"/>
      <c r="BT6" s="384"/>
      <c r="BU6" s="385"/>
      <c r="BV6" s="383">
        <v>303250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94.4</v>
      </c>
      <c r="CU6" s="530"/>
      <c r="CV6" s="530"/>
      <c r="CW6" s="530"/>
      <c r="CX6" s="530"/>
      <c r="CY6" s="530"/>
      <c r="CZ6" s="530"/>
      <c r="DA6" s="531"/>
      <c r="DB6" s="529">
        <v>88.7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35752</v>
      </c>
      <c r="BO7" s="384"/>
      <c r="BP7" s="384"/>
      <c r="BQ7" s="384"/>
      <c r="BR7" s="384"/>
      <c r="BS7" s="384"/>
      <c r="BT7" s="384"/>
      <c r="BU7" s="385"/>
      <c r="BV7" s="383">
        <v>8883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1905939</v>
      </c>
      <c r="CU7" s="384"/>
      <c r="CV7" s="384"/>
      <c r="CW7" s="384"/>
      <c r="CX7" s="384"/>
      <c r="CY7" s="384"/>
      <c r="CZ7" s="384"/>
      <c r="DA7" s="385"/>
      <c r="DB7" s="383">
        <v>1954227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229304</v>
      </c>
      <c r="BO8" s="384"/>
      <c r="BP8" s="384"/>
      <c r="BQ8" s="384"/>
      <c r="BR8" s="384"/>
      <c r="BS8" s="384"/>
      <c r="BT8" s="384"/>
      <c r="BU8" s="385"/>
      <c r="BV8" s="383">
        <v>294367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3681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-65063</v>
      </c>
      <c r="BO9" s="384"/>
      <c r="BP9" s="384"/>
      <c r="BQ9" s="384"/>
      <c r="BR9" s="384"/>
      <c r="BS9" s="384"/>
      <c r="BT9" s="384"/>
      <c r="BU9" s="385"/>
      <c r="BV9" s="383">
        <v>78826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14.7</v>
      </c>
      <c r="CU9" s="354"/>
      <c r="CV9" s="354"/>
      <c r="CW9" s="354"/>
      <c r="CX9" s="354"/>
      <c r="CY9" s="354"/>
      <c r="CZ9" s="354"/>
      <c r="DA9" s="355"/>
      <c r="DB9" s="353">
        <v>15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3901</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33703</v>
      </c>
      <c r="BO10" s="384"/>
      <c r="BP10" s="384"/>
      <c r="BQ10" s="384"/>
      <c r="BR10" s="384"/>
      <c r="BS10" s="384"/>
      <c r="BT10" s="384"/>
      <c r="BU10" s="385"/>
      <c r="BV10" s="383">
        <v>43144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3707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50000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3702</v>
      </c>
      <c r="S13" s="485"/>
      <c r="T13" s="485"/>
      <c r="U13" s="485"/>
      <c r="V13" s="486"/>
      <c r="W13" s="472" t="s">
        <v>123</v>
      </c>
      <c r="X13" s="396"/>
      <c r="Y13" s="396"/>
      <c r="Z13" s="396"/>
      <c r="AA13" s="396"/>
      <c r="AB13" s="397"/>
      <c r="AC13" s="359">
        <v>362</v>
      </c>
      <c r="AD13" s="360"/>
      <c r="AE13" s="360"/>
      <c r="AF13" s="360"/>
      <c r="AG13" s="361"/>
      <c r="AH13" s="359">
        <v>464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-81360</v>
      </c>
      <c r="BO13" s="384"/>
      <c r="BP13" s="384"/>
      <c r="BQ13" s="384"/>
      <c r="BR13" s="384"/>
      <c r="BS13" s="384"/>
      <c r="BT13" s="384"/>
      <c r="BU13" s="385"/>
      <c r="BV13" s="383">
        <v>121970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8.3000000000000007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3760</v>
      </c>
      <c r="S14" s="485"/>
      <c r="T14" s="485"/>
      <c r="U14" s="485"/>
      <c r="V14" s="486"/>
      <c r="W14" s="487"/>
      <c r="X14" s="399"/>
      <c r="Y14" s="399"/>
      <c r="Z14" s="399"/>
      <c r="AA14" s="399"/>
      <c r="AB14" s="400"/>
      <c r="AC14" s="477">
        <v>20.2</v>
      </c>
      <c r="AD14" s="478"/>
      <c r="AE14" s="478"/>
      <c r="AF14" s="478"/>
      <c r="AG14" s="479"/>
      <c r="AH14" s="477">
        <v>23.5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v>5.9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3756</v>
      </c>
      <c r="S15" s="485"/>
      <c r="T15" s="485"/>
      <c r="U15" s="485"/>
      <c r="V15" s="486"/>
      <c r="W15" s="472" t="s">
        <v>130</v>
      </c>
      <c r="X15" s="396"/>
      <c r="Y15" s="396"/>
      <c r="Z15" s="396"/>
      <c r="AA15" s="396"/>
      <c r="AB15" s="397"/>
      <c r="AC15" s="359">
        <v>446</v>
      </c>
      <c r="AD15" s="360"/>
      <c r="AE15" s="360"/>
      <c r="AF15" s="360"/>
      <c r="AG15" s="361"/>
      <c r="AH15" s="359">
        <v>545</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228854</v>
      </c>
      <c r="BO15" s="379"/>
      <c r="BP15" s="379"/>
      <c r="BQ15" s="379"/>
      <c r="BR15" s="379"/>
      <c r="BS15" s="379"/>
      <c r="BT15" s="379"/>
      <c r="BU15" s="380"/>
      <c r="BV15" s="378">
        <v>225961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24.9</v>
      </c>
      <c r="AD16" s="478"/>
      <c r="AE16" s="478"/>
      <c r="AF16" s="478"/>
      <c r="AG16" s="479"/>
      <c r="AH16" s="477">
        <v>27.6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1758145</v>
      </c>
      <c r="BO16" s="384"/>
      <c r="BP16" s="384"/>
      <c r="BQ16" s="384"/>
      <c r="BR16" s="384"/>
      <c r="BS16" s="384"/>
      <c r="BT16" s="384"/>
      <c r="BU16" s="385"/>
      <c r="BV16" s="383">
        <v>1799576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980</v>
      </c>
      <c r="AD17" s="360"/>
      <c r="AE17" s="360"/>
      <c r="AF17" s="360"/>
      <c r="AG17" s="361"/>
      <c r="AH17" s="359">
        <v>963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281965</v>
      </c>
      <c r="BO17" s="384"/>
      <c r="BP17" s="384"/>
      <c r="BQ17" s="384"/>
      <c r="BR17" s="384"/>
      <c r="BS17" s="384"/>
      <c r="BT17" s="384"/>
      <c r="BU17" s="385"/>
      <c r="BV17" s="383">
        <v>280439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121.19</v>
      </c>
      <c r="M18" s="448"/>
      <c r="N18" s="448"/>
      <c r="O18" s="448"/>
      <c r="P18" s="448"/>
      <c r="Q18" s="448"/>
      <c r="R18" s="449"/>
      <c r="S18" s="449"/>
      <c r="T18" s="449"/>
      <c r="U18" s="449"/>
      <c r="V18" s="450"/>
      <c r="W18" s="464"/>
      <c r="X18" s="465"/>
      <c r="Y18" s="465"/>
      <c r="Z18" s="465"/>
      <c r="AA18" s="465"/>
      <c r="AB18" s="473"/>
      <c r="AC18" s="347">
        <v>54.8</v>
      </c>
      <c r="AD18" s="348"/>
      <c r="AE18" s="348"/>
      <c r="AF18" s="348"/>
      <c r="AG18" s="451"/>
      <c r="AH18" s="347">
        <v>48.8</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1708973</v>
      </c>
      <c r="BO18" s="384"/>
      <c r="BP18" s="384"/>
      <c r="BQ18" s="384"/>
      <c r="BR18" s="384"/>
      <c r="BS18" s="384"/>
      <c r="BT18" s="384"/>
      <c r="BU18" s="385"/>
      <c r="BV18" s="383">
        <v>1642088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2396328</v>
      </c>
      <c r="BO19" s="384"/>
      <c r="BP19" s="384"/>
      <c r="BQ19" s="384"/>
      <c r="BR19" s="384"/>
      <c r="BS19" s="384"/>
      <c r="BT19" s="384"/>
      <c r="BU19" s="385"/>
      <c r="BV19" s="383">
        <v>2354240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1163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3251552</v>
      </c>
      <c r="BO23" s="384"/>
      <c r="BP23" s="384"/>
      <c r="BQ23" s="384"/>
      <c r="BR23" s="384"/>
      <c r="BS23" s="384"/>
      <c r="BT23" s="384"/>
      <c r="BU23" s="385"/>
      <c r="BV23" s="383">
        <v>3401128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7400</v>
      </c>
      <c r="R24" s="360"/>
      <c r="S24" s="360"/>
      <c r="T24" s="360"/>
      <c r="U24" s="360"/>
      <c r="V24" s="361"/>
      <c r="W24" s="425"/>
      <c r="X24" s="416"/>
      <c r="Y24" s="417"/>
      <c r="Z24" s="356" t="s">
        <v>153</v>
      </c>
      <c r="AA24" s="357"/>
      <c r="AB24" s="357"/>
      <c r="AC24" s="357"/>
      <c r="AD24" s="357"/>
      <c r="AE24" s="357"/>
      <c r="AF24" s="357"/>
      <c r="AG24" s="358"/>
      <c r="AH24" s="359">
        <v>53</v>
      </c>
      <c r="AI24" s="360"/>
      <c r="AJ24" s="360"/>
      <c r="AK24" s="360"/>
      <c r="AL24" s="361"/>
      <c r="AM24" s="359">
        <v>145591</v>
      </c>
      <c r="AN24" s="360"/>
      <c r="AO24" s="360"/>
      <c r="AP24" s="360"/>
      <c r="AQ24" s="360"/>
      <c r="AR24" s="361"/>
      <c r="AS24" s="359">
        <v>2747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3104014</v>
      </c>
      <c r="BO24" s="384"/>
      <c r="BP24" s="384"/>
      <c r="BQ24" s="384"/>
      <c r="BR24" s="384"/>
      <c r="BS24" s="384"/>
      <c r="BT24" s="384"/>
      <c r="BU24" s="385"/>
      <c r="BV24" s="383">
        <v>3243897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5680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90174</v>
      </c>
      <c r="BO25" s="379"/>
      <c r="BP25" s="379"/>
      <c r="BQ25" s="379"/>
      <c r="BR25" s="379"/>
      <c r="BS25" s="379"/>
      <c r="BT25" s="379"/>
      <c r="BU25" s="380"/>
      <c r="BV25" s="378">
        <v>77564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5090</v>
      </c>
      <c r="R26" s="360"/>
      <c r="S26" s="360"/>
      <c r="T26" s="360"/>
      <c r="U26" s="360"/>
      <c r="V26" s="361"/>
      <c r="W26" s="425"/>
      <c r="X26" s="416"/>
      <c r="Y26" s="417"/>
      <c r="Z26" s="356" t="s">
        <v>159</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2890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415039</v>
      </c>
      <c r="BO27" s="387"/>
      <c r="BP27" s="387"/>
      <c r="BQ27" s="387"/>
      <c r="BR27" s="387"/>
      <c r="BS27" s="387"/>
      <c r="BT27" s="387"/>
      <c r="BU27" s="388"/>
      <c r="BV27" s="386">
        <v>408726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2380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999311</v>
      </c>
      <c r="BO28" s="379"/>
      <c r="BP28" s="379"/>
      <c r="BQ28" s="379"/>
      <c r="BR28" s="379"/>
      <c r="BS28" s="379"/>
      <c r="BT28" s="379"/>
      <c r="BU28" s="380"/>
      <c r="BV28" s="378">
        <v>1015608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8</v>
      </c>
      <c r="M29" s="360"/>
      <c r="N29" s="360"/>
      <c r="O29" s="360"/>
      <c r="P29" s="361"/>
      <c r="Q29" s="359">
        <v>2160</v>
      </c>
      <c r="R29" s="360"/>
      <c r="S29" s="360"/>
      <c r="T29" s="360"/>
      <c r="U29" s="360"/>
      <c r="V29" s="361"/>
      <c r="W29" s="426"/>
      <c r="X29" s="427"/>
      <c r="Y29" s="428"/>
      <c r="Z29" s="356" t="s">
        <v>169</v>
      </c>
      <c r="AA29" s="357"/>
      <c r="AB29" s="357"/>
      <c r="AC29" s="357"/>
      <c r="AD29" s="357"/>
      <c r="AE29" s="357"/>
      <c r="AF29" s="357"/>
      <c r="AG29" s="358"/>
      <c r="AH29" s="359">
        <v>53</v>
      </c>
      <c r="AI29" s="360"/>
      <c r="AJ29" s="360"/>
      <c r="AK29" s="360"/>
      <c r="AL29" s="361"/>
      <c r="AM29" s="359">
        <v>145591</v>
      </c>
      <c r="AN29" s="360"/>
      <c r="AO29" s="360"/>
      <c r="AP29" s="360"/>
      <c r="AQ29" s="360"/>
      <c r="AR29" s="361"/>
      <c r="AS29" s="359">
        <v>2747</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335645</v>
      </c>
      <c r="BO29" s="384"/>
      <c r="BP29" s="384"/>
      <c r="BQ29" s="384"/>
      <c r="BR29" s="384"/>
      <c r="BS29" s="384"/>
      <c r="BT29" s="384"/>
      <c r="BU29" s="385"/>
      <c r="BV29" s="383">
        <v>330607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541526</v>
      </c>
      <c r="BO30" s="387"/>
      <c r="BP30" s="387"/>
      <c r="BQ30" s="387"/>
      <c r="BR30" s="387"/>
      <c r="BS30" s="387"/>
      <c r="BT30" s="387"/>
      <c r="BU30" s="388"/>
      <c r="BV30" s="386">
        <v>522170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株式会社　やまえ</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人吉下球磨消防組合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くま川鉄道　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t="str">
        <f>IF('各会計、関係団体の財政状況及び健全化判断比率'!B33="","",'各会計、関係団体の財政状況及び健全化判断比率'!B33)</f>
        <v/>
      </c>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人吉球磨広域行政組合（一般会計）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人吉球磨広域行政組合（人吉球磨ふるさと市町村圏特別会計）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人吉球磨広域行政組合（特別養護老人ホーム特別会計）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熊本県後期高齢者医療広域連合（一般会計）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熊本県後期高齢者医療広域連合（後期高齢者医療特別会計）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206489</v>
      </c>
      <c r="S5" s="639"/>
      <c r="T5" s="639"/>
      <c r="U5" s="639"/>
      <c r="V5" s="639"/>
      <c r="W5" s="639"/>
      <c r="X5" s="639"/>
      <c r="Y5" s="686"/>
      <c r="Z5" s="699">
        <v>6.5</v>
      </c>
      <c r="AA5" s="699"/>
      <c r="AB5" s="699"/>
      <c r="AC5" s="699"/>
      <c r="AD5" s="700">
        <v>206489</v>
      </c>
      <c r="AE5" s="700"/>
      <c r="AF5" s="700"/>
      <c r="AG5" s="700"/>
      <c r="AH5" s="700"/>
      <c r="AI5" s="700"/>
      <c r="AJ5" s="700"/>
      <c r="AK5" s="700"/>
      <c r="AL5" s="687">
        <v>11.4</v>
      </c>
      <c r="AM5" s="656"/>
      <c r="AN5" s="656"/>
      <c r="AO5" s="688"/>
      <c r="AP5" s="675" t="s">
        <v>207</v>
      </c>
      <c r="AQ5" s="676"/>
      <c r="AR5" s="676"/>
      <c r="AS5" s="676"/>
      <c r="AT5" s="676"/>
      <c r="AU5" s="676"/>
      <c r="AV5" s="676"/>
      <c r="AW5" s="676"/>
      <c r="AX5" s="676"/>
      <c r="AY5" s="676"/>
      <c r="AZ5" s="676"/>
      <c r="BA5" s="676"/>
      <c r="BB5" s="676"/>
      <c r="BC5" s="676"/>
      <c r="BD5" s="676"/>
      <c r="BE5" s="676"/>
      <c r="BF5" s="677"/>
      <c r="BG5" s="588">
        <v>206222</v>
      </c>
      <c r="BH5" s="589"/>
      <c r="BI5" s="589"/>
      <c r="BJ5" s="589"/>
      <c r="BK5" s="589"/>
      <c r="BL5" s="589"/>
      <c r="BM5" s="589"/>
      <c r="BN5" s="590"/>
      <c r="BO5" s="641">
        <v>99.9</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34600</v>
      </c>
      <c r="S6" s="589"/>
      <c r="T6" s="589"/>
      <c r="U6" s="589"/>
      <c r="V6" s="589"/>
      <c r="W6" s="589"/>
      <c r="X6" s="589"/>
      <c r="Y6" s="590"/>
      <c r="Z6" s="641">
        <v>1.1000000000000001</v>
      </c>
      <c r="AA6" s="641"/>
      <c r="AB6" s="641"/>
      <c r="AC6" s="641"/>
      <c r="AD6" s="642">
        <v>34600</v>
      </c>
      <c r="AE6" s="642"/>
      <c r="AF6" s="642"/>
      <c r="AG6" s="642"/>
      <c r="AH6" s="642"/>
      <c r="AI6" s="642"/>
      <c r="AJ6" s="642"/>
      <c r="AK6" s="642"/>
      <c r="AL6" s="611">
        <v>1.9</v>
      </c>
      <c r="AM6" s="643"/>
      <c r="AN6" s="643"/>
      <c r="AO6" s="644"/>
      <c r="AP6" s="585" t="s">
        <v>213</v>
      </c>
      <c r="AQ6" s="586"/>
      <c r="AR6" s="586"/>
      <c r="AS6" s="586"/>
      <c r="AT6" s="586"/>
      <c r="AU6" s="586"/>
      <c r="AV6" s="586"/>
      <c r="AW6" s="586"/>
      <c r="AX6" s="586"/>
      <c r="AY6" s="586"/>
      <c r="AZ6" s="586"/>
      <c r="BA6" s="586"/>
      <c r="BB6" s="586"/>
      <c r="BC6" s="586"/>
      <c r="BD6" s="586"/>
      <c r="BE6" s="586"/>
      <c r="BF6" s="587"/>
      <c r="BG6" s="588">
        <v>206222</v>
      </c>
      <c r="BH6" s="589"/>
      <c r="BI6" s="589"/>
      <c r="BJ6" s="589"/>
      <c r="BK6" s="589"/>
      <c r="BL6" s="589"/>
      <c r="BM6" s="589"/>
      <c r="BN6" s="590"/>
      <c r="BO6" s="641">
        <v>99.9</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59461</v>
      </c>
      <c r="CS6" s="589"/>
      <c r="CT6" s="589"/>
      <c r="CU6" s="589"/>
      <c r="CV6" s="589"/>
      <c r="CW6" s="589"/>
      <c r="CX6" s="589"/>
      <c r="CY6" s="590"/>
      <c r="CZ6" s="641">
        <v>2</v>
      </c>
      <c r="DA6" s="641"/>
      <c r="DB6" s="641"/>
      <c r="DC6" s="641"/>
      <c r="DD6" s="594" t="s">
        <v>208</v>
      </c>
      <c r="DE6" s="589"/>
      <c r="DF6" s="589"/>
      <c r="DG6" s="589"/>
      <c r="DH6" s="589"/>
      <c r="DI6" s="589"/>
      <c r="DJ6" s="589"/>
      <c r="DK6" s="589"/>
      <c r="DL6" s="589"/>
      <c r="DM6" s="589"/>
      <c r="DN6" s="589"/>
      <c r="DO6" s="589"/>
      <c r="DP6" s="590"/>
      <c r="DQ6" s="594">
        <v>59461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313</v>
      </c>
      <c r="S7" s="589"/>
      <c r="T7" s="589"/>
      <c r="U7" s="589"/>
      <c r="V7" s="589"/>
      <c r="W7" s="589"/>
      <c r="X7" s="589"/>
      <c r="Y7" s="590"/>
      <c r="Z7" s="641">
        <v>0</v>
      </c>
      <c r="AA7" s="641"/>
      <c r="AB7" s="641"/>
      <c r="AC7" s="641"/>
      <c r="AD7" s="642">
        <v>313</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81142</v>
      </c>
      <c r="BH7" s="589"/>
      <c r="BI7" s="589"/>
      <c r="BJ7" s="589"/>
      <c r="BK7" s="589"/>
      <c r="BL7" s="589"/>
      <c r="BM7" s="589"/>
      <c r="BN7" s="590"/>
      <c r="BO7" s="641">
        <v>39.299999999999997</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505831</v>
      </c>
      <c r="CS7" s="589"/>
      <c r="CT7" s="589"/>
      <c r="CU7" s="589"/>
      <c r="CV7" s="589"/>
      <c r="CW7" s="589"/>
      <c r="CX7" s="589"/>
      <c r="CY7" s="590"/>
      <c r="CZ7" s="641">
        <v>17.399999999999999</v>
      </c>
      <c r="DA7" s="641"/>
      <c r="DB7" s="641"/>
      <c r="DC7" s="641"/>
      <c r="DD7" s="594">
        <v>24192</v>
      </c>
      <c r="DE7" s="589"/>
      <c r="DF7" s="589"/>
      <c r="DG7" s="589"/>
      <c r="DH7" s="589"/>
      <c r="DI7" s="589"/>
      <c r="DJ7" s="589"/>
      <c r="DK7" s="589"/>
      <c r="DL7" s="589"/>
      <c r="DM7" s="589"/>
      <c r="DN7" s="589"/>
      <c r="DO7" s="589"/>
      <c r="DP7" s="590"/>
      <c r="DQ7" s="594">
        <v>402183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1134</v>
      </c>
      <c r="S8" s="589"/>
      <c r="T8" s="589"/>
      <c r="U8" s="589"/>
      <c r="V8" s="589"/>
      <c r="W8" s="589"/>
      <c r="X8" s="589"/>
      <c r="Y8" s="590"/>
      <c r="Z8" s="641">
        <v>0</v>
      </c>
      <c r="AA8" s="641"/>
      <c r="AB8" s="641"/>
      <c r="AC8" s="641"/>
      <c r="AD8" s="642">
        <v>1134</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5100</v>
      </c>
      <c r="BH8" s="589"/>
      <c r="BI8" s="589"/>
      <c r="BJ8" s="589"/>
      <c r="BK8" s="589"/>
      <c r="BL8" s="589"/>
      <c r="BM8" s="589"/>
      <c r="BN8" s="590"/>
      <c r="BO8" s="641">
        <v>2.5</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768704</v>
      </c>
      <c r="CS8" s="589"/>
      <c r="CT8" s="589"/>
      <c r="CU8" s="589"/>
      <c r="CV8" s="589"/>
      <c r="CW8" s="589"/>
      <c r="CX8" s="589"/>
      <c r="CY8" s="590"/>
      <c r="CZ8" s="641">
        <v>26.4</v>
      </c>
      <c r="DA8" s="641"/>
      <c r="DB8" s="641"/>
      <c r="DC8" s="641"/>
      <c r="DD8" s="594">
        <v>15498</v>
      </c>
      <c r="DE8" s="589"/>
      <c r="DF8" s="589"/>
      <c r="DG8" s="589"/>
      <c r="DH8" s="589"/>
      <c r="DI8" s="589"/>
      <c r="DJ8" s="589"/>
      <c r="DK8" s="589"/>
      <c r="DL8" s="589"/>
      <c r="DM8" s="589"/>
      <c r="DN8" s="589"/>
      <c r="DO8" s="589"/>
      <c r="DP8" s="590"/>
      <c r="DQ8" s="594">
        <v>386241</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1135</v>
      </c>
      <c r="S9" s="589"/>
      <c r="T9" s="589"/>
      <c r="U9" s="589"/>
      <c r="V9" s="589"/>
      <c r="W9" s="589"/>
      <c r="X9" s="589"/>
      <c r="Y9" s="590"/>
      <c r="Z9" s="641">
        <v>0</v>
      </c>
      <c r="AA9" s="641"/>
      <c r="AB9" s="641"/>
      <c r="AC9" s="641"/>
      <c r="AD9" s="642">
        <v>1135</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66731</v>
      </c>
      <c r="BH9" s="589"/>
      <c r="BI9" s="589"/>
      <c r="BJ9" s="589"/>
      <c r="BK9" s="589"/>
      <c r="BL9" s="589"/>
      <c r="BM9" s="589"/>
      <c r="BN9" s="590"/>
      <c r="BO9" s="641">
        <v>32.299999999999997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262669</v>
      </c>
      <c r="CS9" s="589"/>
      <c r="CT9" s="589"/>
      <c r="CU9" s="589"/>
      <c r="CV9" s="589"/>
      <c r="CW9" s="589"/>
      <c r="CX9" s="589"/>
      <c r="CY9" s="590"/>
      <c r="CZ9" s="641">
        <v>9</v>
      </c>
      <c r="DA9" s="641"/>
      <c r="DB9" s="641"/>
      <c r="DC9" s="641"/>
      <c r="DD9" s="594" t="s">
        <v>220</v>
      </c>
      <c r="DE9" s="589"/>
      <c r="DF9" s="589"/>
      <c r="DG9" s="589"/>
      <c r="DH9" s="589"/>
      <c r="DI9" s="589"/>
      <c r="DJ9" s="589"/>
      <c r="DK9" s="589"/>
      <c r="DL9" s="589"/>
      <c r="DM9" s="589"/>
      <c r="DN9" s="589"/>
      <c r="DO9" s="589"/>
      <c r="DP9" s="590"/>
      <c r="DQ9" s="594">
        <v>242472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32426</v>
      </c>
      <c r="S10" s="589"/>
      <c r="T10" s="589"/>
      <c r="U10" s="589"/>
      <c r="V10" s="589"/>
      <c r="W10" s="589"/>
      <c r="X10" s="589"/>
      <c r="Y10" s="590"/>
      <c r="Z10" s="641">
        <v>1</v>
      </c>
      <c r="AA10" s="641"/>
      <c r="AB10" s="641"/>
      <c r="AC10" s="641"/>
      <c r="AD10" s="642">
        <v>32426</v>
      </c>
      <c r="AE10" s="642"/>
      <c r="AF10" s="642"/>
      <c r="AG10" s="642"/>
      <c r="AH10" s="642"/>
      <c r="AI10" s="642"/>
      <c r="AJ10" s="642"/>
      <c r="AK10" s="642"/>
      <c r="AL10" s="611">
        <v>1.8</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4962</v>
      </c>
      <c r="BH10" s="589"/>
      <c r="BI10" s="589"/>
      <c r="BJ10" s="589"/>
      <c r="BK10" s="589"/>
      <c r="BL10" s="589"/>
      <c r="BM10" s="589"/>
      <c r="BN10" s="590"/>
      <c r="BO10" s="641">
        <v>2.4</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220</v>
      </c>
      <c r="CS10" s="589"/>
      <c r="CT10" s="589"/>
      <c r="CU10" s="589"/>
      <c r="CV10" s="589"/>
      <c r="CW10" s="589"/>
      <c r="CX10" s="589"/>
      <c r="CY10" s="590"/>
      <c r="CZ10" s="641" t="s">
        <v>220</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4349</v>
      </c>
      <c r="BH11" s="589"/>
      <c r="BI11" s="589"/>
      <c r="BJ11" s="589"/>
      <c r="BK11" s="589"/>
      <c r="BL11" s="589"/>
      <c r="BM11" s="589"/>
      <c r="BN11" s="590"/>
      <c r="BO11" s="641">
        <v>2.1</v>
      </c>
      <c r="BP11" s="641"/>
      <c r="BQ11" s="641"/>
      <c r="BR11" s="641"/>
      <c r="BS11" s="594" t="s">
        <v>220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331118</v>
      </c>
      <c r="CS11" s="589"/>
      <c r="CT11" s="589"/>
      <c r="CU11" s="589"/>
      <c r="CV11" s="589"/>
      <c r="CW11" s="589"/>
      <c r="CX11" s="589"/>
      <c r="CY11" s="590"/>
      <c r="CZ11" s="641">
        <v>11.4</v>
      </c>
      <c r="DA11" s="641"/>
      <c r="DB11" s="641"/>
      <c r="DC11" s="641"/>
      <c r="DD11" s="594">
        <v>78771</v>
      </c>
      <c r="DE11" s="589"/>
      <c r="DF11" s="589"/>
      <c r="DG11" s="589"/>
      <c r="DH11" s="589"/>
      <c r="DI11" s="589"/>
      <c r="DJ11" s="589"/>
      <c r="DK11" s="589"/>
      <c r="DL11" s="589"/>
      <c r="DM11" s="589"/>
      <c r="DN11" s="589"/>
      <c r="DO11" s="589"/>
      <c r="DP11" s="590"/>
      <c r="DQ11" s="594">
        <v>248484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97504</v>
      </c>
      <c r="BH12" s="589"/>
      <c r="BI12" s="589"/>
      <c r="BJ12" s="589"/>
      <c r="BK12" s="589"/>
      <c r="BL12" s="589"/>
      <c r="BM12" s="589"/>
      <c r="BN12" s="590"/>
      <c r="BO12" s="641">
        <v>47.2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104454</v>
      </c>
      <c r="CS12" s="589"/>
      <c r="CT12" s="589"/>
      <c r="CU12" s="589"/>
      <c r="CV12" s="589"/>
      <c r="CW12" s="589"/>
      <c r="CX12" s="589"/>
      <c r="CY12" s="590"/>
      <c r="CZ12" s="641">
        <v>3.6</v>
      </c>
      <c r="DA12" s="641"/>
      <c r="DB12" s="641"/>
      <c r="DC12" s="641"/>
      <c r="DD12" s="594">
        <v>57956</v>
      </c>
      <c r="DE12" s="589"/>
      <c r="DF12" s="589"/>
      <c r="DG12" s="589"/>
      <c r="DH12" s="589"/>
      <c r="DI12" s="589"/>
      <c r="DJ12" s="589"/>
      <c r="DK12" s="589"/>
      <c r="DL12" s="589"/>
      <c r="DM12" s="589"/>
      <c r="DN12" s="589"/>
      <c r="DO12" s="589"/>
      <c r="DP12" s="590"/>
      <c r="DQ12" s="594">
        <v>49736</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3086</v>
      </c>
      <c r="S13" s="589"/>
      <c r="T13" s="589"/>
      <c r="U13" s="589"/>
      <c r="V13" s="589"/>
      <c r="W13" s="589"/>
      <c r="X13" s="589"/>
      <c r="Y13" s="590"/>
      <c r="Z13" s="641">
        <v>0.1</v>
      </c>
      <c r="AA13" s="641"/>
      <c r="AB13" s="641"/>
      <c r="AC13" s="641"/>
      <c r="AD13" s="642">
        <v>3086</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95881</v>
      </c>
      <c r="BH13" s="589"/>
      <c r="BI13" s="589"/>
      <c r="BJ13" s="589"/>
      <c r="BK13" s="589"/>
      <c r="BL13" s="589"/>
      <c r="BM13" s="589"/>
      <c r="BN13" s="590"/>
      <c r="BO13" s="641">
        <v>46.4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185888</v>
      </c>
      <c r="CS13" s="589"/>
      <c r="CT13" s="589"/>
      <c r="CU13" s="589"/>
      <c r="CV13" s="589"/>
      <c r="CW13" s="589"/>
      <c r="CX13" s="589"/>
      <c r="CY13" s="590"/>
      <c r="CZ13" s="641">
        <v>6.4</v>
      </c>
      <c r="DA13" s="641"/>
      <c r="DB13" s="641"/>
      <c r="DC13" s="641"/>
      <c r="DD13" s="594">
        <v>120318</v>
      </c>
      <c r="DE13" s="589"/>
      <c r="DF13" s="589"/>
      <c r="DG13" s="589"/>
      <c r="DH13" s="589"/>
      <c r="DI13" s="589"/>
      <c r="DJ13" s="589"/>
      <c r="DK13" s="589"/>
      <c r="DL13" s="589"/>
      <c r="DM13" s="589"/>
      <c r="DN13" s="589"/>
      <c r="DO13" s="589"/>
      <c r="DP13" s="590"/>
      <c r="DQ13" s="594">
        <v>108475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10790</v>
      </c>
      <c r="BH14" s="589"/>
      <c r="BI14" s="589"/>
      <c r="BJ14" s="589"/>
      <c r="BK14" s="589"/>
      <c r="BL14" s="589"/>
      <c r="BM14" s="589"/>
      <c r="BN14" s="590"/>
      <c r="BO14" s="641">
        <v>5.2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98517</v>
      </c>
      <c r="CS14" s="589"/>
      <c r="CT14" s="589"/>
      <c r="CU14" s="589"/>
      <c r="CV14" s="589"/>
      <c r="CW14" s="589"/>
      <c r="CX14" s="589"/>
      <c r="CY14" s="590"/>
      <c r="CZ14" s="641">
        <v>3.4</v>
      </c>
      <c r="DA14" s="641"/>
      <c r="DB14" s="641"/>
      <c r="DC14" s="641"/>
      <c r="DD14" s="594">
        <v>1023</v>
      </c>
      <c r="DE14" s="589"/>
      <c r="DF14" s="589"/>
      <c r="DG14" s="589"/>
      <c r="DH14" s="589"/>
      <c r="DI14" s="589"/>
      <c r="DJ14" s="589"/>
      <c r="DK14" s="589"/>
      <c r="DL14" s="589"/>
      <c r="DM14" s="589"/>
      <c r="DN14" s="589"/>
      <c r="DO14" s="589"/>
      <c r="DP14" s="590"/>
      <c r="DQ14" s="594">
        <v>98510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398</v>
      </c>
      <c r="S15" s="589"/>
      <c r="T15" s="589"/>
      <c r="U15" s="589"/>
      <c r="V15" s="589"/>
      <c r="W15" s="589"/>
      <c r="X15" s="589"/>
      <c r="Y15" s="590"/>
      <c r="Z15" s="641">
        <v>0</v>
      </c>
      <c r="AA15" s="641"/>
      <c r="AB15" s="641"/>
      <c r="AC15" s="641"/>
      <c r="AD15" s="642">
        <v>398</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16786</v>
      </c>
      <c r="BH15" s="589"/>
      <c r="BI15" s="589"/>
      <c r="BJ15" s="589"/>
      <c r="BK15" s="589"/>
      <c r="BL15" s="589"/>
      <c r="BM15" s="589"/>
      <c r="BN15" s="590"/>
      <c r="BO15" s="641">
        <v>8.1</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210075</v>
      </c>
      <c r="CS15" s="589"/>
      <c r="CT15" s="589"/>
      <c r="CU15" s="589"/>
      <c r="CV15" s="589"/>
      <c r="CW15" s="589"/>
      <c r="CX15" s="589"/>
      <c r="CY15" s="590"/>
      <c r="CZ15" s="641">
        <v>7.2</v>
      </c>
      <c r="DA15" s="641"/>
      <c r="DB15" s="641"/>
      <c r="DC15" s="641"/>
      <c r="DD15" s="594">
        <v>7125</v>
      </c>
      <c r="DE15" s="589"/>
      <c r="DF15" s="589"/>
      <c r="DG15" s="589"/>
      <c r="DH15" s="589"/>
      <c r="DI15" s="589"/>
      <c r="DJ15" s="589"/>
      <c r="DK15" s="589"/>
      <c r="DL15" s="589"/>
      <c r="DM15" s="589"/>
      <c r="DN15" s="589"/>
      <c r="DO15" s="589"/>
      <c r="DP15" s="590"/>
      <c r="DQ15" s="594">
        <v>180154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1637133</v>
      </c>
      <c r="S16" s="589"/>
      <c r="T16" s="589"/>
      <c r="U16" s="589"/>
      <c r="V16" s="589"/>
      <c r="W16" s="589"/>
      <c r="X16" s="589"/>
      <c r="Y16" s="590"/>
      <c r="Z16" s="641">
        <v>51.5</v>
      </c>
      <c r="AA16" s="641"/>
      <c r="AB16" s="641"/>
      <c r="AC16" s="641"/>
      <c r="AD16" s="642">
        <v>1529291</v>
      </c>
      <c r="AE16" s="642"/>
      <c r="AF16" s="642"/>
      <c r="AG16" s="642"/>
      <c r="AH16" s="642"/>
      <c r="AI16" s="642"/>
      <c r="AJ16" s="642"/>
      <c r="AK16" s="642"/>
      <c r="AL16" s="611">
        <v>84.5</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4989</v>
      </c>
      <c r="CS16" s="589"/>
      <c r="CT16" s="589"/>
      <c r="CU16" s="589"/>
      <c r="CV16" s="589"/>
      <c r="CW16" s="589"/>
      <c r="CX16" s="589"/>
      <c r="CY16" s="590"/>
      <c r="CZ16" s="641">
        <v>0.2</v>
      </c>
      <c r="DA16" s="641"/>
      <c r="DB16" s="641"/>
      <c r="DC16" s="641"/>
      <c r="DD16" s="594" t="s">
        <v>220</v>
      </c>
      <c r="DE16" s="589"/>
      <c r="DF16" s="589"/>
      <c r="DG16" s="589"/>
      <c r="DH16" s="589"/>
      <c r="DI16" s="589"/>
      <c r="DJ16" s="589"/>
      <c r="DK16" s="589"/>
      <c r="DL16" s="589"/>
      <c r="DM16" s="589"/>
      <c r="DN16" s="589"/>
      <c r="DO16" s="589"/>
      <c r="DP16" s="590"/>
      <c r="DQ16" s="594">
        <v>2475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1529291</v>
      </c>
      <c r="S17" s="589"/>
      <c r="T17" s="589"/>
      <c r="U17" s="589"/>
      <c r="V17" s="589"/>
      <c r="W17" s="589"/>
      <c r="X17" s="589"/>
      <c r="Y17" s="590"/>
      <c r="Z17" s="641">
        <v>48.1</v>
      </c>
      <c r="AA17" s="641"/>
      <c r="AB17" s="641"/>
      <c r="AC17" s="641"/>
      <c r="AD17" s="642">
        <v>1529291</v>
      </c>
      <c r="AE17" s="642"/>
      <c r="AF17" s="642"/>
      <c r="AG17" s="642"/>
      <c r="AH17" s="642"/>
      <c r="AI17" s="642"/>
      <c r="AJ17" s="642"/>
      <c r="AK17" s="642"/>
      <c r="AL17" s="611">
        <v>84.5</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383367</v>
      </c>
      <c r="CS17" s="589"/>
      <c r="CT17" s="589"/>
      <c r="CU17" s="589"/>
      <c r="CV17" s="589"/>
      <c r="CW17" s="589"/>
      <c r="CX17" s="589"/>
      <c r="CY17" s="590"/>
      <c r="CZ17" s="641">
        <v>13.2</v>
      </c>
      <c r="DA17" s="641"/>
      <c r="DB17" s="641"/>
      <c r="DC17" s="641"/>
      <c r="DD17" s="594" t="s">
        <v>220</v>
      </c>
      <c r="DE17" s="589"/>
      <c r="DF17" s="589"/>
      <c r="DG17" s="589"/>
      <c r="DH17" s="589"/>
      <c r="DI17" s="589"/>
      <c r="DJ17" s="589"/>
      <c r="DK17" s="589"/>
      <c r="DL17" s="589"/>
      <c r="DM17" s="589"/>
      <c r="DN17" s="589"/>
      <c r="DO17" s="589"/>
      <c r="DP17" s="590"/>
      <c r="DQ17" s="594">
        <v>353081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107842</v>
      </c>
      <c r="S18" s="589"/>
      <c r="T18" s="589"/>
      <c r="U18" s="589"/>
      <c r="V18" s="589"/>
      <c r="W18" s="589"/>
      <c r="X18" s="589"/>
      <c r="Y18" s="590"/>
      <c r="Z18" s="641">
        <v>3.4</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267</v>
      </c>
      <c r="BH19" s="589"/>
      <c r="BI19" s="589"/>
      <c r="BJ19" s="589"/>
      <c r="BK19" s="589"/>
      <c r="BL19" s="589"/>
      <c r="BM19" s="589"/>
      <c r="BN19" s="590"/>
      <c r="BO19" s="641">
        <v>0.1</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1916714</v>
      </c>
      <c r="S20" s="589"/>
      <c r="T20" s="589"/>
      <c r="U20" s="589"/>
      <c r="V20" s="589"/>
      <c r="W20" s="589"/>
      <c r="X20" s="589"/>
      <c r="Y20" s="590"/>
      <c r="Z20" s="641">
        <v>60.3</v>
      </c>
      <c r="AA20" s="641"/>
      <c r="AB20" s="641"/>
      <c r="AC20" s="641"/>
      <c r="AD20" s="642">
        <v>1808872</v>
      </c>
      <c r="AE20" s="642"/>
      <c r="AF20" s="642"/>
      <c r="AG20" s="642"/>
      <c r="AH20" s="642"/>
      <c r="AI20" s="642"/>
      <c r="AJ20" s="642"/>
      <c r="AK20" s="642"/>
      <c r="AL20" s="611">
        <v>100</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267</v>
      </c>
      <c r="BH20" s="589"/>
      <c r="BI20" s="589"/>
      <c r="BJ20" s="589"/>
      <c r="BK20" s="589"/>
      <c r="BL20" s="589"/>
      <c r="BM20" s="589"/>
      <c r="BN20" s="590"/>
      <c r="BO20" s="641">
        <v>0.1</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2915073</v>
      </c>
      <c r="CS20" s="589"/>
      <c r="CT20" s="589"/>
      <c r="CU20" s="589"/>
      <c r="CV20" s="589"/>
      <c r="CW20" s="589"/>
      <c r="CX20" s="589"/>
      <c r="CY20" s="590"/>
      <c r="CZ20" s="641">
        <v>100</v>
      </c>
      <c r="DA20" s="641"/>
      <c r="DB20" s="641"/>
      <c r="DC20" s="641"/>
      <c r="DD20" s="594">
        <v>304883</v>
      </c>
      <c r="DE20" s="589"/>
      <c r="DF20" s="589"/>
      <c r="DG20" s="589"/>
      <c r="DH20" s="589"/>
      <c r="DI20" s="589"/>
      <c r="DJ20" s="589"/>
      <c r="DK20" s="589"/>
      <c r="DL20" s="589"/>
      <c r="DM20" s="589"/>
      <c r="DN20" s="589"/>
      <c r="DO20" s="589"/>
      <c r="DP20" s="590"/>
      <c r="DQ20" s="594">
        <v>2131272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704</v>
      </c>
      <c r="S21" s="589"/>
      <c r="T21" s="589"/>
      <c r="U21" s="589"/>
      <c r="V21" s="589"/>
      <c r="W21" s="589"/>
      <c r="X21" s="589"/>
      <c r="Y21" s="590"/>
      <c r="Z21" s="641">
        <v>0</v>
      </c>
      <c r="AA21" s="641"/>
      <c r="AB21" s="641"/>
      <c r="AC21" s="641"/>
      <c r="AD21" s="642">
        <v>704</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267</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27181</v>
      </c>
      <c r="S22" s="589"/>
      <c r="T22" s="589"/>
      <c r="U22" s="589"/>
      <c r="V22" s="589"/>
      <c r="W22" s="589"/>
      <c r="X22" s="589"/>
      <c r="Y22" s="590"/>
      <c r="Z22" s="641">
        <v>0.9</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72156</v>
      </c>
      <c r="S23" s="589"/>
      <c r="T23" s="589"/>
      <c r="U23" s="589"/>
      <c r="V23" s="589"/>
      <c r="W23" s="589"/>
      <c r="X23" s="589"/>
      <c r="Y23" s="590"/>
      <c r="Z23" s="641">
        <v>2.2999999999999998</v>
      </c>
      <c r="AA23" s="641"/>
      <c r="AB23" s="641"/>
      <c r="AC23" s="641"/>
      <c r="AD23" s="642" t="s">
        <v>220</v>
      </c>
      <c r="AE23" s="642"/>
      <c r="AF23" s="642"/>
      <c r="AG23" s="642"/>
      <c r="AH23" s="642"/>
      <c r="AI23" s="642"/>
      <c r="AJ23" s="642"/>
      <c r="AK23" s="642"/>
      <c r="AL23" s="611" t="s">
        <v>220</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2913</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1312616</v>
      </c>
      <c r="CS24" s="639"/>
      <c r="CT24" s="639"/>
      <c r="CU24" s="639"/>
      <c r="CV24" s="639"/>
      <c r="CW24" s="639"/>
      <c r="CX24" s="639"/>
      <c r="CY24" s="686"/>
      <c r="CZ24" s="690">
        <v>45</v>
      </c>
      <c r="DA24" s="691"/>
      <c r="DB24" s="691"/>
      <c r="DC24" s="692"/>
      <c r="DD24" s="685">
        <v>935579</v>
      </c>
      <c r="DE24" s="639"/>
      <c r="DF24" s="639"/>
      <c r="DG24" s="639"/>
      <c r="DH24" s="639"/>
      <c r="DI24" s="639"/>
      <c r="DJ24" s="639"/>
      <c r="DK24" s="686"/>
      <c r="DL24" s="685">
        <v>923796</v>
      </c>
      <c r="DM24" s="639"/>
      <c r="DN24" s="639"/>
      <c r="DO24" s="639"/>
      <c r="DP24" s="639"/>
      <c r="DQ24" s="639"/>
      <c r="DR24" s="639"/>
      <c r="DS24" s="639"/>
      <c r="DT24" s="639"/>
      <c r="DU24" s="639"/>
      <c r="DV24" s="686"/>
      <c r="DW24" s="687">
        <v>48.5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282707</v>
      </c>
      <c r="S25" s="589"/>
      <c r="T25" s="589"/>
      <c r="U25" s="589"/>
      <c r="V25" s="589"/>
      <c r="W25" s="589"/>
      <c r="X25" s="589"/>
      <c r="Y25" s="590"/>
      <c r="Z25" s="641">
        <v>8.9</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443167</v>
      </c>
      <c r="CS25" s="607"/>
      <c r="CT25" s="607"/>
      <c r="CU25" s="607"/>
      <c r="CV25" s="607"/>
      <c r="CW25" s="607"/>
      <c r="CX25" s="607"/>
      <c r="CY25" s="608"/>
      <c r="CZ25" s="591">
        <v>15.2</v>
      </c>
      <c r="DA25" s="609"/>
      <c r="DB25" s="609"/>
      <c r="DC25" s="610"/>
      <c r="DD25" s="594">
        <v>430673</v>
      </c>
      <c r="DE25" s="607"/>
      <c r="DF25" s="607"/>
      <c r="DG25" s="607"/>
      <c r="DH25" s="607"/>
      <c r="DI25" s="607"/>
      <c r="DJ25" s="607"/>
      <c r="DK25" s="608"/>
      <c r="DL25" s="594">
        <v>421253</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257690</v>
      </c>
      <c r="CS26" s="589"/>
      <c r="CT26" s="589"/>
      <c r="CU26" s="589"/>
      <c r="CV26" s="589"/>
      <c r="CW26" s="589"/>
      <c r="CX26" s="589"/>
      <c r="CY26" s="590"/>
      <c r="CZ26" s="591">
        <v>8.8000000000000007</v>
      </c>
      <c r="DA26" s="609"/>
      <c r="DB26" s="609"/>
      <c r="DC26" s="610"/>
      <c r="DD26" s="594">
        <v>248230</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209279</v>
      </c>
      <c r="S27" s="589"/>
      <c r="T27" s="589"/>
      <c r="U27" s="589"/>
      <c r="V27" s="589"/>
      <c r="W27" s="589"/>
      <c r="X27" s="589"/>
      <c r="Y27" s="590"/>
      <c r="Z27" s="641">
        <v>6.6</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206489</v>
      </c>
      <c r="BH27" s="589"/>
      <c r="BI27" s="589"/>
      <c r="BJ27" s="589"/>
      <c r="BK27" s="589"/>
      <c r="BL27" s="589"/>
      <c r="BM27" s="589"/>
      <c r="BN27" s="590"/>
      <c r="BO27" s="641">
        <v>100</v>
      </c>
      <c r="BP27" s="641"/>
      <c r="BQ27" s="641"/>
      <c r="BR27" s="641"/>
      <c r="BS27" s="594" t="s">
        <v>220</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486082</v>
      </c>
      <c r="CS27" s="607"/>
      <c r="CT27" s="607"/>
      <c r="CU27" s="607"/>
      <c r="CV27" s="607"/>
      <c r="CW27" s="607"/>
      <c r="CX27" s="607"/>
      <c r="CY27" s="608"/>
      <c r="CZ27" s="591">
        <v>16.7</v>
      </c>
      <c r="DA27" s="609"/>
      <c r="DB27" s="609"/>
      <c r="DC27" s="610"/>
      <c r="DD27" s="594">
        <v>151825</v>
      </c>
      <c r="DE27" s="607"/>
      <c r="DF27" s="607"/>
      <c r="DG27" s="607"/>
      <c r="DH27" s="607"/>
      <c r="DI27" s="607"/>
      <c r="DJ27" s="607"/>
      <c r="DK27" s="608"/>
      <c r="DL27" s="594">
        <v>149462</v>
      </c>
      <c r="DM27" s="607"/>
      <c r="DN27" s="607"/>
      <c r="DO27" s="607"/>
      <c r="DP27" s="607"/>
      <c r="DQ27" s="607"/>
      <c r="DR27" s="607"/>
      <c r="DS27" s="607"/>
      <c r="DT27" s="607"/>
      <c r="DU27" s="607"/>
      <c r="DV27" s="608"/>
      <c r="DW27" s="611">
        <v>7.9</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48799</v>
      </c>
      <c r="S28" s="589"/>
      <c r="T28" s="589"/>
      <c r="U28" s="589"/>
      <c r="V28" s="589"/>
      <c r="W28" s="589"/>
      <c r="X28" s="589"/>
      <c r="Y28" s="590"/>
      <c r="Z28" s="641">
        <v>1.5</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383367</v>
      </c>
      <c r="CS28" s="589"/>
      <c r="CT28" s="589"/>
      <c r="CU28" s="589"/>
      <c r="CV28" s="589"/>
      <c r="CW28" s="589"/>
      <c r="CX28" s="589"/>
      <c r="CY28" s="590"/>
      <c r="CZ28" s="591">
        <v>13.2</v>
      </c>
      <c r="DA28" s="609"/>
      <c r="DB28" s="609"/>
      <c r="DC28" s="610"/>
      <c r="DD28" s="594">
        <v>353081</v>
      </c>
      <c r="DE28" s="589"/>
      <c r="DF28" s="589"/>
      <c r="DG28" s="589"/>
      <c r="DH28" s="589"/>
      <c r="DI28" s="589"/>
      <c r="DJ28" s="589"/>
      <c r="DK28" s="590"/>
      <c r="DL28" s="594">
        <v>353081</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1532</v>
      </c>
      <c r="S29" s="589"/>
      <c r="T29" s="589"/>
      <c r="U29" s="589"/>
      <c r="V29" s="589"/>
      <c r="W29" s="589"/>
      <c r="X29" s="589"/>
      <c r="Y29" s="590"/>
      <c r="Z29" s="641">
        <v>0</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383367</v>
      </c>
      <c r="CS29" s="607"/>
      <c r="CT29" s="607"/>
      <c r="CU29" s="607"/>
      <c r="CV29" s="607"/>
      <c r="CW29" s="607"/>
      <c r="CX29" s="607"/>
      <c r="CY29" s="608"/>
      <c r="CZ29" s="591">
        <v>13.2</v>
      </c>
      <c r="DA29" s="609"/>
      <c r="DB29" s="609"/>
      <c r="DC29" s="610"/>
      <c r="DD29" s="594">
        <v>353081</v>
      </c>
      <c r="DE29" s="607"/>
      <c r="DF29" s="607"/>
      <c r="DG29" s="607"/>
      <c r="DH29" s="607"/>
      <c r="DI29" s="607"/>
      <c r="DJ29" s="607"/>
      <c r="DK29" s="608"/>
      <c r="DL29" s="594">
        <v>353081</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71214</v>
      </c>
      <c r="S30" s="589"/>
      <c r="T30" s="589"/>
      <c r="U30" s="589"/>
      <c r="V30" s="589"/>
      <c r="W30" s="589"/>
      <c r="X30" s="589"/>
      <c r="Y30" s="590"/>
      <c r="Z30" s="641">
        <v>2.2000000000000002</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92.8</v>
      </c>
      <c r="BN30" s="655"/>
      <c r="BO30" s="655"/>
      <c r="BP30" s="655"/>
      <c r="BQ30" s="657"/>
      <c r="BR30" s="654">
        <v>98.5</v>
      </c>
      <c r="BS30" s="655"/>
      <c r="BT30" s="655"/>
      <c r="BU30" s="655"/>
      <c r="BV30" s="655"/>
      <c r="BW30" s="655"/>
      <c r="BX30" s="656">
        <v>92.6</v>
      </c>
      <c r="BY30" s="655"/>
      <c r="BZ30" s="655"/>
      <c r="CA30" s="655"/>
      <c r="CB30" s="657"/>
      <c r="CD30" s="660"/>
      <c r="CE30" s="661"/>
      <c r="CF30" s="625" t="s">
        <v>292</v>
      </c>
      <c r="CG30" s="622"/>
      <c r="CH30" s="622"/>
      <c r="CI30" s="622"/>
      <c r="CJ30" s="622"/>
      <c r="CK30" s="622"/>
      <c r="CL30" s="622"/>
      <c r="CM30" s="622"/>
      <c r="CN30" s="622"/>
      <c r="CO30" s="622"/>
      <c r="CP30" s="622"/>
      <c r="CQ30" s="623"/>
      <c r="CR30" s="588">
        <v>343176</v>
      </c>
      <c r="CS30" s="589"/>
      <c r="CT30" s="589"/>
      <c r="CU30" s="589"/>
      <c r="CV30" s="589"/>
      <c r="CW30" s="589"/>
      <c r="CX30" s="589"/>
      <c r="CY30" s="590"/>
      <c r="CZ30" s="591">
        <v>11.8</v>
      </c>
      <c r="DA30" s="609"/>
      <c r="DB30" s="609"/>
      <c r="DC30" s="610"/>
      <c r="DD30" s="594">
        <v>317398</v>
      </c>
      <c r="DE30" s="589"/>
      <c r="DF30" s="589"/>
      <c r="DG30" s="589"/>
      <c r="DH30" s="589"/>
      <c r="DI30" s="589"/>
      <c r="DJ30" s="589"/>
      <c r="DK30" s="590"/>
      <c r="DL30" s="594">
        <v>317398</v>
      </c>
      <c r="DM30" s="589"/>
      <c r="DN30" s="589"/>
      <c r="DO30" s="589"/>
      <c r="DP30" s="589"/>
      <c r="DQ30" s="589"/>
      <c r="DR30" s="589"/>
      <c r="DS30" s="589"/>
      <c r="DT30" s="589"/>
      <c r="DU30" s="589"/>
      <c r="DV30" s="590"/>
      <c r="DW30" s="611">
        <v>16.7</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303250</v>
      </c>
      <c r="S31" s="589"/>
      <c r="T31" s="589"/>
      <c r="U31" s="589"/>
      <c r="V31" s="589"/>
      <c r="W31" s="589"/>
      <c r="X31" s="589"/>
      <c r="Y31" s="590"/>
      <c r="Z31" s="641">
        <v>9.5</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93.5</v>
      </c>
      <c r="BN31" s="653"/>
      <c r="BO31" s="653"/>
      <c r="BP31" s="653"/>
      <c r="BQ31" s="617"/>
      <c r="BR31" s="652">
        <v>99</v>
      </c>
      <c r="BS31" s="607"/>
      <c r="BT31" s="607"/>
      <c r="BU31" s="607"/>
      <c r="BV31" s="607"/>
      <c r="BW31" s="607"/>
      <c r="BX31" s="643">
        <v>92.6</v>
      </c>
      <c r="BY31" s="653"/>
      <c r="BZ31" s="653"/>
      <c r="CA31" s="653"/>
      <c r="CB31" s="617"/>
      <c r="CD31" s="660"/>
      <c r="CE31" s="661"/>
      <c r="CF31" s="625" t="s">
        <v>296</v>
      </c>
      <c r="CG31" s="622"/>
      <c r="CH31" s="622"/>
      <c r="CI31" s="622"/>
      <c r="CJ31" s="622"/>
      <c r="CK31" s="622"/>
      <c r="CL31" s="622"/>
      <c r="CM31" s="622"/>
      <c r="CN31" s="622"/>
      <c r="CO31" s="622"/>
      <c r="CP31" s="622"/>
      <c r="CQ31" s="623"/>
      <c r="CR31" s="588">
        <v>40191</v>
      </c>
      <c r="CS31" s="607"/>
      <c r="CT31" s="607"/>
      <c r="CU31" s="607"/>
      <c r="CV31" s="607"/>
      <c r="CW31" s="607"/>
      <c r="CX31" s="607"/>
      <c r="CY31" s="608"/>
      <c r="CZ31" s="591">
        <v>1.4</v>
      </c>
      <c r="DA31" s="609"/>
      <c r="DB31" s="609"/>
      <c r="DC31" s="610"/>
      <c r="DD31" s="594">
        <v>35683</v>
      </c>
      <c r="DE31" s="607"/>
      <c r="DF31" s="607"/>
      <c r="DG31" s="607"/>
      <c r="DH31" s="607"/>
      <c r="DI31" s="607"/>
      <c r="DJ31" s="607"/>
      <c r="DK31" s="608"/>
      <c r="DL31" s="594">
        <v>35683</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50080</v>
      </c>
      <c r="S32" s="589"/>
      <c r="T32" s="589"/>
      <c r="U32" s="589"/>
      <c r="V32" s="589"/>
      <c r="W32" s="589"/>
      <c r="X32" s="589"/>
      <c r="Y32" s="590"/>
      <c r="Z32" s="641">
        <v>1.6</v>
      </c>
      <c r="AA32" s="641"/>
      <c r="AB32" s="641"/>
      <c r="AC32" s="641"/>
      <c r="AD32" s="642">
        <v>142</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97.8</v>
      </c>
      <c r="BH32" s="573"/>
      <c r="BI32" s="573"/>
      <c r="BJ32" s="573"/>
      <c r="BK32" s="573"/>
      <c r="BL32" s="573"/>
      <c r="BM32" s="636">
        <v>90.4</v>
      </c>
      <c r="BN32" s="573"/>
      <c r="BO32" s="573"/>
      <c r="BP32" s="573"/>
      <c r="BQ32" s="630"/>
      <c r="BR32" s="651">
        <v>97.8</v>
      </c>
      <c r="BS32" s="573"/>
      <c r="BT32" s="573"/>
      <c r="BU32" s="573"/>
      <c r="BV32" s="573"/>
      <c r="BW32" s="573"/>
      <c r="BX32" s="636">
        <v>90.7</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193600</v>
      </c>
      <c r="S33" s="589"/>
      <c r="T33" s="589"/>
      <c r="U33" s="589"/>
      <c r="V33" s="589"/>
      <c r="W33" s="589"/>
      <c r="X33" s="589"/>
      <c r="Y33" s="590"/>
      <c r="Z33" s="641">
        <v>6.1</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1292585</v>
      </c>
      <c r="CS33" s="607"/>
      <c r="CT33" s="607"/>
      <c r="CU33" s="607"/>
      <c r="CV33" s="607"/>
      <c r="CW33" s="607"/>
      <c r="CX33" s="607"/>
      <c r="CY33" s="608"/>
      <c r="CZ33" s="591">
        <v>44.3</v>
      </c>
      <c r="DA33" s="609"/>
      <c r="DB33" s="609"/>
      <c r="DC33" s="610"/>
      <c r="DD33" s="594">
        <v>1083611</v>
      </c>
      <c r="DE33" s="607"/>
      <c r="DF33" s="607"/>
      <c r="DG33" s="607"/>
      <c r="DH33" s="607"/>
      <c r="DI33" s="607"/>
      <c r="DJ33" s="607"/>
      <c r="DK33" s="608"/>
      <c r="DL33" s="594">
        <v>785177</v>
      </c>
      <c r="DM33" s="607"/>
      <c r="DN33" s="607"/>
      <c r="DO33" s="607"/>
      <c r="DP33" s="607"/>
      <c r="DQ33" s="607"/>
      <c r="DR33" s="607"/>
      <c r="DS33" s="607"/>
      <c r="DT33" s="607"/>
      <c r="DU33" s="607"/>
      <c r="DV33" s="608"/>
      <c r="DW33" s="611">
        <v>41.2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472376</v>
      </c>
      <c r="CS34" s="589"/>
      <c r="CT34" s="589"/>
      <c r="CU34" s="589"/>
      <c r="CV34" s="589"/>
      <c r="CW34" s="589"/>
      <c r="CX34" s="589"/>
      <c r="CY34" s="590"/>
      <c r="CZ34" s="591">
        <v>16.2</v>
      </c>
      <c r="DA34" s="609"/>
      <c r="DB34" s="609"/>
      <c r="DC34" s="610"/>
      <c r="DD34" s="594">
        <v>378803</v>
      </c>
      <c r="DE34" s="589"/>
      <c r="DF34" s="589"/>
      <c r="DG34" s="589"/>
      <c r="DH34" s="589"/>
      <c r="DI34" s="589"/>
      <c r="DJ34" s="589"/>
      <c r="DK34" s="590"/>
      <c r="DL34" s="594">
        <v>304205</v>
      </c>
      <c r="DM34" s="589"/>
      <c r="DN34" s="589"/>
      <c r="DO34" s="589"/>
      <c r="DP34" s="589"/>
      <c r="DQ34" s="589"/>
      <c r="DR34" s="589"/>
      <c r="DS34" s="589"/>
      <c r="DT34" s="589"/>
      <c r="DU34" s="589"/>
      <c r="DV34" s="590"/>
      <c r="DW34" s="611">
        <v>16</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94000</v>
      </c>
      <c r="S35" s="589"/>
      <c r="T35" s="589"/>
      <c r="U35" s="589"/>
      <c r="V35" s="589"/>
      <c r="W35" s="589"/>
      <c r="X35" s="589"/>
      <c r="Y35" s="590"/>
      <c r="Z35" s="641">
        <v>3</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398409</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14228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17161</v>
      </c>
      <c r="CS35" s="607"/>
      <c r="CT35" s="607"/>
      <c r="CU35" s="607"/>
      <c r="CV35" s="607"/>
      <c r="CW35" s="607"/>
      <c r="CX35" s="607"/>
      <c r="CY35" s="608"/>
      <c r="CZ35" s="591">
        <v>0.6</v>
      </c>
      <c r="DA35" s="609"/>
      <c r="DB35" s="609"/>
      <c r="DC35" s="610"/>
      <c r="DD35" s="594">
        <v>12904</v>
      </c>
      <c r="DE35" s="607"/>
      <c r="DF35" s="607"/>
      <c r="DG35" s="607"/>
      <c r="DH35" s="607"/>
      <c r="DI35" s="607"/>
      <c r="DJ35" s="607"/>
      <c r="DK35" s="608"/>
      <c r="DL35" s="594">
        <v>12904</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3180129</v>
      </c>
      <c r="S36" s="629"/>
      <c r="T36" s="629"/>
      <c r="U36" s="629"/>
      <c r="V36" s="629"/>
      <c r="W36" s="629"/>
      <c r="X36" s="629"/>
      <c r="Y36" s="632"/>
      <c r="Z36" s="633">
        <v>100</v>
      </c>
      <c r="AA36" s="633"/>
      <c r="AB36" s="633"/>
      <c r="AC36" s="633"/>
      <c r="AD36" s="634">
        <v>1809718</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110000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3173</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322531</v>
      </c>
      <c r="CS36" s="589"/>
      <c r="CT36" s="589"/>
      <c r="CU36" s="589"/>
      <c r="CV36" s="589"/>
      <c r="CW36" s="589"/>
      <c r="CX36" s="589"/>
      <c r="CY36" s="590"/>
      <c r="CZ36" s="591">
        <v>11.1</v>
      </c>
      <c r="DA36" s="609"/>
      <c r="DB36" s="609"/>
      <c r="DC36" s="610"/>
      <c r="DD36" s="594">
        <v>276473</v>
      </c>
      <c r="DE36" s="589"/>
      <c r="DF36" s="589"/>
      <c r="DG36" s="589"/>
      <c r="DH36" s="589"/>
      <c r="DI36" s="589"/>
      <c r="DJ36" s="589"/>
      <c r="DK36" s="590"/>
      <c r="DL36" s="594">
        <v>221653</v>
      </c>
      <c r="DM36" s="589"/>
      <c r="DN36" s="589"/>
      <c r="DO36" s="589"/>
      <c r="DP36" s="589"/>
      <c r="DQ36" s="589"/>
      <c r="DR36" s="589"/>
      <c r="DS36" s="589"/>
      <c r="DT36" s="589"/>
      <c r="DU36" s="589"/>
      <c r="DV36" s="590"/>
      <c r="DW36" s="611">
        <v>11.6</v>
      </c>
      <c r="DX36" s="612"/>
      <c r="DY36" s="612"/>
      <c r="DZ36" s="612"/>
      <c r="EA36" s="612"/>
      <c r="EB36" s="612"/>
      <c r="EC36" s="613"/>
    </row>
    <row r="37" spans="2:133" ht="11.25" customHeight="1">
      <c r="AQ37" s="614" t="s">
        <v>314</v>
      </c>
      <c r="AR37" s="615"/>
      <c r="AS37" s="615"/>
      <c r="AT37" s="615"/>
      <c r="AU37" s="615"/>
      <c r="AV37" s="615"/>
      <c r="AW37" s="615"/>
      <c r="AX37" s="615"/>
      <c r="AY37" s="616"/>
      <c r="AZ37" s="588">
        <v>105000</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565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147816</v>
      </c>
      <c r="CS37" s="607"/>
      <c r="CT37" s="607"/>
      <c r="CU37" s="607"/>
      <c r="CV37" s="607"/>
      <c r="CW37" s="607"/>
      <c r="CX37" s="607"/>
      <c r="CY37" s="608"/>
      <c r="CZ37" s="591">
        <v>5.0999999999999996</v>
      </c>
      <c r="DA37" s="609"/>
      <c r="DB37" s="609"/>
      <c r="DC37" s="610"/>
      <c r="DD37" s="594">
        <v>143934</v>
      </c>
      <c r="DE37" s="607"/>
      <c r="DF37" s="607"/>
      <c r="DG37" s="607"/>
      <c r="DH37" s="607"/>
      <c r="DI37" s="607"/>
      <c r="DJ37" s="607"/>
      <c r="DK37" s="608"/>
      <c r="DL37" s="594">
        <v>138507</v>
      </c>
      <c r="DM37" s="607"/>
      <c r="DN37" s="607"/>
      <c r="DO37" s="607"/>
      <c r="DP37" s="607"/>
      <c r="DQ37" s="607"/>
      <c r="DR37" s="607"/>
      <c r="DS37" s="607"/>
      <c r="DT37" s="607"/>
      <c r="DU37" s="607"/>
      <c r="DV37" s="608"/>
      <c r="DW37" s="611">
        <v>7.3</v>
      </c>
      <c r="DX37" s="612"/>
      <c r="DY37" s="612"/>
      <c r="DZ37" s="612"/>
      <c r="EA37" s="612"/>
      <c r="EB37" s="612"/>
      <c r="EC37" s="613"/>
    </row>
    <row r="38" spans="2:133" ht="11.25" customHeight="1">
      <c r="AQ38" s="614" t="s">
        <v>317</v>
      </c>
      <c r="AR38" s="615"/>
      <c r="AS38" s="615"/>
      <c r="AT38" s="615"/>
      <c r="AU38" s="615"/>
      <c r="AV38" s="615"/>
      <c r="AW38" s="615"/>
      <c r="AX38" s="615"/>
      <c r="AY38" s="616"/>
      <c r="AZ38" s="588" t="s">
        <v>220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995</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398409</v>
      </c>
      <c r="CS38" s="589"/>
      <c r="CT38" s="589"/>
      <c r="CU38" s="589"/>
      <c r="CV38" s="589"/>
      <c r="CW38" s="589"/>
      <c r="CX38" s="589"/>
      <c r="CY38" s="590"/>
      <c r="CZ38" s="591">
        <v>13.7</v>
      </c>
      <c r="DA38" s="609"/>
      <c r="DB38" s="609"/>
      <c r="DC38" s="610"/>
      <c r="DD38" s="594">
        <v>365430</v>
      </c>
      <c r="DE38" s="589"/>
      <c r="DF38" s="589"/>
      <c r="DG38" s="589"/>
      <c r="DH38" s="589"/>
      <c r="DI38" s="589"/>
      <c r="DJ38" s="589"/>
      <c r="DK38" s="590"/>
      <c r="DL38" s="594">
        <v>246415</v>
      </c>
      <c r="DM38" s="589"/>
      <c r="DN38" s="589"/>
      <c r="DO38" s="589"/>
      <c r="DP38" s="589"/>
      <c r="DQ38" s="589"/>
      <c r="DR38" s="589"/>
      <c r="DS38" s="589"/>
      <c r="DT38" s="589"/>
      <c r="DU38" s="589"/>
      <c r="DV38" s="590"/>
      <c r="DW38" s="611">
        <v>12.9</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77108</v>
      </c>
      <c r="CS39" s="607"/>
      <c r="CT39" s="607"/>
      <c r="CU39" s="607"/>
      <c r="CV39" s="607"/>
      <c r="CW39" s="607"/>
      <c r="CX39" s="607"/>
      <c r="CY39" s="608"/>
      <c r="CZ39" s="591">
        <v>2.6</v>
      </c>
      <c r="DA39" s="609"/>
      <c r="DB39" s="609"/>
      <c r="DC39" s="610"/>
      <c r="DD39" s="594">
        <v>50001</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40866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157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5000</v>
      </c>
      <c r="CS40" s="589"/>
      <c r="CT40" s="589"/>
      <c r="CU40" s="589"/>
      <c r="CV40" s="589"/>
      <c r="CW40" s="589"/>
      <c r="CX40" s="589"/>
      <c r="CY40" s="590"/>
      <c r="CZ40" s="591">
        <v>0.2</v>
      </c>
      <c r="DA40" s="609"/>
      <c r="DB40" s="609"/>
      <c r="DC40" s="610"/>
      <c r="DD40" s="594" t="s">
        <v>220</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142543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352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309872</v>
      </c>
      <c r="CS42" s="589"/>
      <c r="CT42" s="589"/>
      <c r="CU42" s="589"/>
      <c r="CV42" s="589"/>
      <c r="CW42" s="589"/>
      <c r="CX42" s="589"/>
      <c r="CY42" s="590"/>
      <c r="CZ42" s="591">
        <v>10.6</v>
      </c>
      <c r="DA42" s="592"/>
      <c r="DB42" s="592"/>
      <c r="DC42" s="593"/>
      <c r="DD42" s="594">
        <v>112082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t="s">
        <v>220</v>
      </c>
      <c r="CS43" s="607"/>
      <c r="CT43" s="607"/>
      <c r="CU43" s="607"/>
      <c r="CV43" s="607"/>
      <c r="CW43" s="607"/>
      <c r="CX43" s="607"/>
      <c r="CY43" s="608"/>
      <c r="CZ43" s="591" t="s">
        <v>220</v>
      </c>
      <c r="DA43" s="609"/>
      <c r="DB43" s="609"/>
      <c r="DC43" s="610"/>
      <c r="DD43" s="594" t="s">
        <v>220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304883</v>
      </c>
      <c r="CS44" s="589"/>
      <c r="CT44" s="589"/>
      <c r="CU44" s="589"/>
      <c r="CV44" s="589"/>
      <c r="CW44" s="589"/>
      <c r="CX44" s="589"/>
      <c r="CY44" s="590"/>
      <c r="CZ44" s="591">
        <v>10.5</v>
      </c>
      <c r="DA44" s="592"/>
      <c r="DB44" s="592"/>
      <c r="DC44" s="593"/>
      <c r="DD44" s="594">
        <v>109607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134569</v>
      </c>
      <c r="CS45" s="607"/>
      <c r="CT45" s="607"/>
      <c r="CU45" s="607"/>
      <c r="CV45" s="607"/>
      <c r="CW45" s="607"/>
      <c r="CX45" s="607"/>
      <c r="CY45" s="608"/>
      <c r="CZ45" s="591">
        <v>4.5999999999999996</v>
      </c>
      <c r="DA45" s="609"/>
      <c r="DB45" s="609"/>
      <c r="DC45" s="610"/>
      <c r="DD45" s="594">
        <v>34379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163585</v>
      </c>
      <c r="CS46" s="589"/>
      <c r="CT46" s="589"/>
      <c r="CU46" s="589"/>
      <c r="CV46" s="589"/>
      <c r="CW46" s="589"/>
      <c r="CX46" s="589"/>
      <c r="CY46" s="590"/>
      <c r="CZ46" s="591">
        <v>5.6</v>
      </c>
      <c r="DA46" s="592"/>
      <c r="DB46" s="592"/>
      <c r="DC46" s="593"/>
      <c r="DD46" s="594">
        <v>68499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4989</v>
      </c>
      <c r="CS47" s="607"/>
      <c r="CT47" s="607"/>
      <c r="CU47" s="607"/>
      <c r="CV47" s="607"/>
      <c r="CW47" s="607"/>
      <c r="CX47" s="607"/>
      <c r="CY47" s="608"/>
      <c r="CZ47" s="591">
        <v>0.2</v>
      </c>
      <c r="DA47" s="609"/>
      <c r="DB47" s="609"/>
      <c r="DC47" s="610"/>
      <c r="DD47" s="594">
        <v>2475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2915073</v>
      </c>
      <c r="CS49" s="573"/>
      <c r="CT49" s="573"/>
      <c r="CU49" s="573"/>
      <c r="CV49" s="573"/>
      <c r="CW49" s="573"/>
      <c r="CX49" s="573"/>
      <c r="CY49" s="574"/>
      <c r="CZ49" s="575">
        <v>100</v>
      </c>
      <c r="DA49" s="576"/>
      <c r="DB49" s="576"/>
      <c r="DC49" s="577"/>
      <c r="DD49" s="578">
        <v>2131272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3180</v>
      </c>
      <c r="R7" s="1101"/>
      <c r="S7" s="1101"/>
      <c r="T7" s="1101"/>
      <c r="U7" s="1101"/>
      <c r="V7" s="1101">
        <v>2915</v>
      </c>
      <c r="W7" s="1101"/>
      <c r="X7" s="1101"/>
      <c r="Y7" s="1101"/>
      <c r="Z7" s="1101"/>
      <c r="AA7" s="1101">
        <v>265</v>
      </c>
      <c r="AB7" s="1101"/>
      <c r="AC7" s="1101"/>
      <c r="AD7" s="1101"/>
      <c r="AE7" s="1102"/>
      <c r="AF7" s="1103">
        <v>229</v>
      </c>
      <c r="AG7" s="1104"/>
      <c r="AH7" s="1104"/>
      <c r="AI7" s="1104"/>
      <c r="AJ7" s="1105"/>
      <c r="AK7" s="1087">
        <v>2</v>
      </c>
      <c r="AL7" s="1088"/>
      <c r="AM7" s="1088"/>
      <c r="AN7" s="1088"/>
      <c r="AO7" s="1088"/>
      <c r="AP7" s="1088">
        <v>3252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527</v>
      </c>
      <c r="BT7" s="1092"/>
      <c r="BU7" s="1092"/>
      <c r="BV7" s="1092"/>
      <c r="BW7" s="1092"/>
      <c r="BX7" s="1092"/>
      <c r="BY7" s="1092"/>
      <c r="BZ7" s="1092"/>
      <c r="CA7" s="1092"/>
      <c r="CB7" s="1092"/>
      <c r="CC7" s="1092"/>
      <c r="CD7" s="1092"/>
      <c r="CE7" s="1092"/>
      <c r="CF7" s="1092"/>
      <c r="CG7" s="1093"/>
      <c r="CH7" s="1084">
        <v>-2</v>
      </c>
      <c r="CI7" s="1085"/>
      <c r="CJ7" s="1085"/>
      <c r="CK7" s="1085"/>
      <c r="CL7" s="1086"/>
      <c r="CM7" s="1084">
        <v>0</v>
      </c>
      <c r="CN7" s="1085"/>
      <c r="CO7" s="1085"/>
      <c r="CP7" s="1085"/>
      <c r="CQ7" s="1086"/>
      <c r="CR7" s="1084">
        <v>11</v>
      </c>
      <c r="CS7" s="1085"/>
      <c r="CT7" s="1085"/>
      <c r="CU7" s="1085"/>
      <c r="CV7" s="1086"/>
      <c r="CW7" s="1084" t="s">
        <v>539</v>
      </c>
      <c r="CX7" s="1085"/>
      <c r="CY7" s="1085"/>
      <c r="CZ7" s="1085"/>
      <c r="DA7" s="1086"/>
      <c r="DB7" s="1084">
        <v>11</v>
      </c>
      <c r="DC7" s="1085"/>
      <c r="DD7" s="1085"/>
      <c r="DE7" s="1085"/>
      <c r="DF7" s="1086"/>
      <c r="DG7" s="1084" t="s">
        <v>539</v>
      </c>
      <c r="DH7" s="1085"/>
      <c r="DI7" s="1085"/>
      <c r="DJ7" s="1085"/>
      <c r="DK7" s="1086"/>
      <c r="DL7" s="1084" t="s">
        <v>539</v>
      </c>
      <c r="DM7" s="1085"/>
      <c r="DN7" s="1085"/>
      <c r="DO7" s="1085"/>
      <c r="DP7" s="1086"/>
      <c r="DQ7" s="1084" t="s">
        <v>539</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528</v>
      </c>
      <c r="BT8" s="1011"/>
      <c r="BU8" s="1011"/>
      <c r="BV8" s="1011"/>
      <c r="BW8" s="1011"/>
      <c r="BX8" s="1011"/>
      <c r="BY8" s="1011"/>
      <c r="BZ8" s="1011"/>
      <c r="CA8" s="1011"/>
      <c r="CB8" s="1011"/>
      <c r="CC8" s="1011"/>
      <c r="CD8" s="1011"/>
      <c r="CE8" s="1011"/>
      <c r="CF8" s="1011"/>
      <c r="CG8" s="1012"/>
      <c r="CH8" s="985">
        <v>-31</v>
      </c>
      <c r="CI8" s="986"/>
      <c r="CJ8" s="986"/>
      <c r="CK8" s="986"/>
      <c r="CL8" s="987"/>
      <c r="CM8" s="985">
        <v>156</v>
      </c>
      <c r="CN8" s="986"/>
      <c r="CO8" s="986"/>
      <c r="CP8" s="986"/>
      <c r="CQ8" s="987"/>
      <c r="CR8" s="985">
        <v>1</v>
      </c>
      <c r="CS8" s="986"/>
      <c r="CT8" s="986"/>
      <c r="CU8" s="986"/>
      <c r="CV8" s="987"/>
      <c r="CW8" s="985">
        <v>1</v>
      </c>
      <c r="CX8" s="986"/>
      <c r="CY8" s="986"/>
      <c r="CZ8" s="986"/>
      <c r="DA8" s="987"/>
      <c r="DB8" s="985" t="s">
        <v>540</v>
      </c>
      <c r="DC8" s="986"/>
      <c r="DD8" s="986"/>
      <c r="DE8" s="986"/>
      <c r="DF8" s="987"/>
      <c r="DG8" s="985" t="s">
        <v>541</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229</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541</v>
      </c>
      <c r="R28" s="1050"/>
      <c r="S28" s="1050"/>
      <c r="T28" s="1050"/>
      <c r="U28" s="1050"/>
      <c r="V28" s="1050">
        <v>527</v>
      </c>
      <c r="W28" s="1050"/>
      <c r="X28" s="1050"/>
      <c r="Y28" s="1050"/>
      <c r="Z28" s="1050"/>
      <c r="AA28" s="1050">
        <v>14</v>
      </c>
      <c r="AB28" s="1050"/>
      <c r="AC28" s="1050"/>
      <c r="AD28" s="1050"/>
      <c r="AE28" s="1051"/>
      <c r="AF28" s="1052">
        <v>14</v>
      </c>
      <c r="AG28" s="1050"/>
      <c r="AH28" s="1050"/>
      <c r="AI28" s="1050"/>
      <c r="AJ28" s="1053"/>
      <c r="AK28" s="1054">
        <v>41</v>
      </c>
      <c r="AL28" s="1042"/>
      <c r="AM28" s="1042"/>
      <c r="AN28" s="1042"/>
      <c r="AO28" s="1042"/>
      <c r="AP28" s="1042" t="s">
        <v>536</v>
      </c>
      <c r="AQ28" s="1042"/>
      <c r="AR28" s="1042"/>
      <c r="AS28" s="1042"/>
      <c r="AT28" s="1042"/>
      <c r="AU28" s="1042" t="s">
        <v>537</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378</v>
      </c>
      <c r="C29" s="1028"/>
      <c r="D29" s="1028"/>
      <c r="E29" s="1028"/>
      <c r="F29" s="1028"/>
      <c r="G29" s="1028"/>
      <c r="H29" s="1028"/>
      <c r="I29" s="1028"/>
      <c r="J29" s="1028"/>
      <c r="K29" s="1028"/>
      <c r="L29" s="1028"/>
      <c r="M29" s="1028"/>
      <c r="N29" s="1028"/>
      <c r="O29" s="1028"/>
      <c r="P29" s="1029"/>
      <c r="Q29" s="1039">
        <v>426</v>
      </c>
      <c r="R29" s="1040"/>
      <c r="S29" s="1040"/>
      <c r="T29" s="1040"/>
      <c r="U29" s="1040"/>
      <c r="V29" s="1040">
        <v>408</v>
      </c>
      <c r="W29" s="1040"/>
      <c r="X29" s="1040"/>
      <c r="Y29" s="1040"/>
      <c r="Z29" s="1040"/>
      <c r="AA29" s="1040">
        <v>18</v>
      </c>
      <c r="AB29" s="1040"/>
      <c r="AC29" s="1040"/>
      <c r="AD29" s="1040"/>
      <c r="AE29" s="1041"/>
      <c r="AF29" s="1033">
        <v>18</v>
      </c>
      <c r="AG29" s="1034"/>
      <c r="AH29" s="1034"/>
      <c r="AI29" s="1034"/>
      <c r="AJ29" s="1035"/>
      <c r="AK29" s="976">
        <v>69</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379</v>
      </c>
      <c r="C30" s="1028"/>
      <c r="D30" s="1028"/>
      <c r="E30" s="1028"/>
      <c r="F30" s="1028"/>
      <c r="G30" s="1028"/>
      <c r="H30" s="1028"/>
      <c r="I30" s="1028"/>
      <c r="J30" s="1028"/>
      <c r="K30" s="1028"/>
      <c r="L30" s="1028"/>
      <c r="M30" s="1028"/>
      <c r="N30" s="1028"/>
      <c r="O30" s="1028"/>
      <c r="P30" s="1029"/>
      <c r="Q30" s="1039">
        <v>35</v>
      </c>
      <c r="R30" s="1040"/>
      <c r="S30" s="1040"/>
      <c r="T30" s="1040"/>
      <c r="U30" s="1040"/>
      <c r="V30" s="1040">
        <v>34</v>
      </c>
      <c r="W30" s="1040"/>
      <c r="X30" s="1040"/>
      <c r="Y30" s="1040"/>
      <c r="Z30" s="1040"/>
      <c r="AA30" s="1040">
        <v>1</v>
      </c>
      <c r="AB30" s="1040"/>
      <c r="AC30" s="1040"/>
      <c r="AD30" s="1040"/>
      <c r="AE30" s="1041"/>
      <c r="AF30" s="1033">
        <v>1</v>
      </c>
      <c r="AG30" s="1034"/>
      <c r="AH30" s="1034"/>
      <c r="AI30" s="1034"/>
      <c r="AJ30" s="1035"/>
      <c r="AK30" s="976">
        <v>19</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380</v>
      </c>
      <c r="C31" s="1028"/>
      <c r="D31" s="1028"/>
      <c r="E31" s="1028"/>
      <c r="F31" s="1028"/>
      <c r="G31" s="1028"/>
      <c r="H31" s="1028"/>
      <c r="I31" s="1028"/>
      <c r="J31" s="1028"/>
      <c r="K31" s="1028"/>
      <c r="L31" s="1028"/>
      <c r="M31" s="1028"/>
      <c r="N31" s="1028"/>
      <c r="O31" s="1028"/>
      <c r="P31" s="1029"/>
      <c r="Q31" s="1039">
        <v>160</v>
      </c>
      <c r="R31" s="1040"/>
      <c r="S31" s="1040"/>
      <c r="T31" s="1040"/>
      <c r="U31" s="1040"/>
      <c r="V31" s="1040">
        <v>152</v>
      </c>
      <c r="W31" s="1040"/>
      <c r="X31" s="1040"/>
      <c r="Y31" s="1040"/>
      <c r="Z31" s="1040"/>
      <c r="AA31" s="1040">
        <v>8</v>
      </c>
      <c r="AB31" s="1040"/>
      <c r="AC31" s="1040"/>
      <c r="AD31" s="1040"/>
      <c r="AE31" s="1041"/>
      <c r="AF31" s="1033">
        <v>8</v>
      </c>
      <c r="AG31" s="1034"/>
      <c r="AH31" s="1034"/>
      <c r="AI31" s="1034"/>
      <c r="AJ31" s="1035"/>
      <c r="AK31" s="976">
        <v>105</v>
      </c>
      <c r="AL31" s="967"/>
      <c r="AM31" s="967"/>
      <c r="AN31" s="967"/>
      <c r="AO31" s="967"/>
      <c r="AP31" s="967">
        <v>1331</v>
      </c>
      <c r="AQ31" s="967"/>
      <c r="AR31" s="967"/>
      <c r="AS31" s="967"/>
      <c r="AT31" s="967"/>
      <c r="AU31" s="967">
        <v>914</v>
      </c>
      <c r="AV31" s="967"/>
      <c r="AW31" s="967"/>
      <c r="AX31" s="967"/>
      <c r="AY31" s="967"/>
      <c r="AZ31" s="1038" t="s">
        <v>539</v>
      </c>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156</v>
      </c>
      <c r="R32" s="1040"/>
      <c r="S32" s="1040"/>
      <c r="T32" s="1040"/>
      <c r="U32" s="1040"/>
      <c r="V32" s="1040">
        <v>148</v>
      </c>
      <c r="W32" s="1040"/>
      <c r="X32" s="1040"/>
      <c r="Y32" s="1040"/>
      <c r="Z32" s="1040"/>
      <c r="AA32" s="1040">
        <v>8</v>
      </c>
      <c r="AB32" s="1040"/>
      <c r="AC32" s="1040"/>
      <c r="AD32" s="1040"/>
      <c r="AE32" s="1041"/>
      <c r="AF32" s="1033">
        <v>8</v>
      </c>
      <c r="AG32" s="1034"/>
      <c r="AH32" s="1034"/>
      <c r="AI32" s="1034"/>
      <c r="AJ32" s="1035"/>
      <c r="AK32" s="976">
        <v>110</v>
      </c>
      <c r="AL32" s="967"/>
      <c r="AM32" s="967"/>
      <c r="AN32" s="967"/>
      <c r="AO32" s="967"/>
      <c r="AP32" s="967">
        <v>716</v>
      </c>
      <c r="AQ32" s="967"/>
      <c r="AR32" s="967"/>
      <c r="AS32" s="967"/>
      <c r="AT32" s="967"/>
      <c r="AU32" s="967">
        <v>620</v>
      </c>
      <c r="AV32" s="967"/>
      <c r="AW32" s="967"/>
      <c r="AX32" s="967"/>
      <c r="AY32" s="967"/>
      <c r="AZ32" s="1038" t="s">
        <v>539</v>
      </c>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384</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50</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529</v>
      </c>
      <c r="C68" s="982"/>
      <c r="D68" s="982"/>
      <c r="E68" s="982"/>
      <c r="F68" s="982"/>
      <c r="G68" s="982"/>
      <c r="H68" s="982"/>
      <c r="I68" s="982"/>
      <c r="J68" s="982"/>
      <c r="K68" s="982"/>
      <c r="L68" s="982"/>
      <c r="M68" s="982"/>
      <c r="N68" s="982"/>
      <c r="O68" s="982"/>
      <c r="P68" s="983"/>
      <c r="Q68" s="984">
        <v>12187</v>
      </c>
      <c r="R68" s="978"/>
      <c r="S68" s="978"/>
      <c r="T68" s="978"/>
      <c r="U68" s="978"/>
      <c r="V68" s="978">
        <v>11323</v>
      </c>
      <c r="W68" s="978"/>
      <c r="X68" s="978"/>
      <c r="Y68" s="978"/>
      <c r="Z68" s="978"/>
      <c r="AA68" s="978">
        <v>864</v>
      </c>
      <c r="AB68" s="978"/>
      <c r="AC68" s="978"/>
      <c r="AD68" s="978"/>
      <c r="AE68" s="978"/>
      <c r="AF68" s="978">
        <v>864</v>
      </c>
      <c r="AG68" s="978"/>
      <c r="AH68" s="978"/>
      <c r="AI68" s="978"/>
      <c r="AJ68" s="978"/>
      <c r="AK68" s="978">
        <v>1252</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530</v>
      </c>
      <c r="C69" s="971"/>
      <c r="D69" s="971"/>
      <c r="E69" s="971"/>
      <c r="F69" s="971"/>
      <c r="G69" s="971"/>
      <c r="H69" s="971"/>
      <c r="I69" s="971"/>
      <c r="J69" s="971"/>
      <c r="K69" s="971"/>
      <c r="L69" s="971"/>
      <c r="M69" s="971"/>
      <c r="N69" s="971"/>
      <c r="O69" s="971"/>
      <c r="P69" s="972"/>
      <c r="Q69" s="973">
        <v>1517</v>
      </c>
      <c r="R69" s="967"/>
      <c r="S69" s="967"/>
      <c r="T69" s="967"/>
      <c r="U69" s="967"/>
      <c r="V69" s="967">
        <v>1503</v>
      </c>
      <c r="W69" s="967"/>
      <c r="X69" s="967"/>
      <c r="Y69" s="967"/>
      <c r="Z69" s="967"/>
      <c r="AA69" s="967">
        <v>14</v>
      </c>
      <c r="AB69" s="967"/>
      <c r="AC69" s="967"/>
      <c r="AD69" s="967"/>
      <c r="AE69" s="967"/>
      <c r="AF69" s="967">
        <v>14</v>
      </c>
      <c r="AG69" s="967"/>
      <c r="AH69" s="967"/>
      <c r="AI69" s="967"/>
      <c r="AJ69" s="967"/>
      <c r="AK69" s="967">
        <v>5</v>
      </c>
      <c r="AL69" s="967"/>
      <c r="AM69" s="967"/>
      <c r="AN69" s="967"/>
      <c r="AO69" s="967"/>
      <c r="AP69" s="967">
        <v>871</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531</v>
      </c>
      <c r="C70" s="971"/>
      <c r="D70" s="971"/>
      <c r="E70" s="971"/>
      <c r="F70" s="971"/>
      <c r="G70" s="971"/>
      <c r="H70" s="971"/>
      <c r="I70" s="971"/>
      <c r="J70" s="971"/>
      <c r="K70" s="971"/>
      <c r="L70" s="971"/>
      <c r="M70" s="971"/>
      <c r="N70" s="971"/>
      <c r="O70" s="971"/>
      <c r="P70" s="972"/>
      <c r="Q70" s="973">
        <v>2641</v>
      </c>
      <c r="R70" s="967"/>
      <c r="S70" s="967"/>
      <c r="T70" s="967"/>
      <c r="U70" s="967"/>
      <c r="V70" s="967">
        <v>2489</v>
      </c>
      <c r="W70" s="967"/>
      <c r="X70" s="967"/>
      <c r="Y70" s="967"/>
      <c r="Z70" s="967"/>
      <c r="AA70" s="967">
        <v>152</v>
      </c>
      <c r="AB70" s="967"/>
      <c r="AC70" s="967"/>
      <c r="AD70" s="967"/>
      <c r="AE70" s="967"/>
      <c r="AF70" s="967">
        <v>152</v>
      </c>
      <c r="AG70" s="967"/>
      <c r="AH70" s="967"/>
      <c r="AI70" s="967"/>
      <c r="AJ70" s="967"/>
      <c r="AK70" s="967" t="s">
        <v>536</v>
      </c>
      <c r="AL70" s="967"/>
      <c r="AM70" s="967"/>
      <c r="AN70" s="967"/>
      <c r="AO70" s="967"/>
      <c r="AP70" s="967">
        <v>2935</v>
      </c>
      <c r="AQ70" s="967"/>
      <c r="AR70" s="967"/>
      <c r="AS70" s="967"/>
      <c r="AT70" s="967"/>
      <c r="AU70" s="967" t="s">
        <v>536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532</v>
      </c>
      <c r="C71" s="971"/>
      <c r="D71" s="971"/>
      <c r="E71" s="971"/>
      <c r="F71" s="971"/>
      <c r="G71" s="971"/>
      <c r="H71" s="971"/>
      <c r="I71" s="971"/>
      <c r="J71" s="971"/>
      <c r="K71" s="971"/>
      <c r="L71" s="971"/>
      <c r="M71" s="971"/>
      <c r="N71" s="971"/>
      <c r="O71" s="971"/>
      <c r="P71" s="972"/>
      <c r="Q71" s="973">
        <v>153</v>
      </c>
      <c r="R71" s="967"/>
      <c r="S71" s="967"/>
      <c r="T71" s="967"/>
      <c r="U71" s="967"/>
      <c r="V71" s="967">
        <v>152</v>
      </c>
      <c r="W71" s="967"/>
      <c r="X71" s="967"/>
      <c r="Y71" s="967"/>
      <c r="Z71" s="967"/>
      <c r="AA71" s="967">
        <v>1</v>
      </c>
      <c r="AB71" s="967"/>
      <c r="AC71" s="967"/>
      <c r="AD71" s="967"/>
      <c r="AE71" s="967"/>
      <c r="AF71" s="967">
        <v>1</v>
      </c>
      <c r="AG71" s="967"/>
      <c r="AH71" s="967"/>
      <c r="AI71" s="967"/>
      <c r="AJ71" s="967"/>
      <c r="AK71" s="967">
        <v>151</v>
      </c>
      <c r="AL71" s="967"/>
      <c r="AM71" s="967"/>
      <c r="AN71" s="967"/>
      <c r="AO71" s="967"/>
      <c r="AP71" s="967" t="s">
        <v>536</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417</v>
      </c>
      <c r="R72" s="967"/>
      <c r="S72" s="967"/>
      <c r="T72" s="967"/>
      <c r="U72" s="967"/>
      <c r="V72" s="967">
        <v>380</v>
      </c>
      <c r="W72" s="967"/>
      <c r="X72" s="967"/>
      <c r="Y72" s="967"/>
      <c r="Z72" s="967"/>
      <c r="AA72" s="967">
        <v>37</v>
      </c>
      <c r="AB72" s="967"/>
      <c r="AC72" s="967"/>
      <c r="AD72" s="967"/>
      <c r="AE72" s="967"/>
      <c r="AF72" s="967">
        <v>37</v>
      </c>
      <c r="AG72" s="967"/>
      <c r="AH72" s="967"/>
      <c r="AI72" s="967"/>
      <c r="AJ72" s="967"/>
      <c r="AK72" s="967" t="s">
        <v>536</v>
      </c>
      <c r="AL72" s="967"/>
      <c r="AM72" s="967"/>
      <c r="AN72" s="967"/>
      <c r="AO72" s="967"/>
      <c r="AP72" s="967" t="s">
        <v>537</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296</v>
      </c>
      <c r="R73" s="967"/>
      <c r="S73" s="967"/>
      <c r="T73" s="967"/>
      <c r="U73" s="967"/>
      <c r="V73" s="967">
        <v>254</v>
      </c>
      <c r="W73" s="967"/>
      <c r="X73" s="967"/>
      <c r="Y73" s="967"/>
      <c r="Z73" s="967"/>
      <c r="AA73" s="967">
        <v>42</v>
      </c>
      <c r="AB73" s="967"/>
      <c r="AC73" s="967"/>
      <c r="AD73" s="967"/>
      <c r="AE73" s="967"/>
      <c r="AF73" s="967">
        <v>42</v>
      </c>
      <c r="AG73" s="967"/>
      <c r="AH73" s="967"/>
      <c r="AI73" s="967"/>
      <c r="AJ73" s="967"/>
      <c r="AK73" s="967" t="s">
        <v>536</v>
      </c>
      <c r="AL73" s="967"/>
      <c r="AM73" s="967"/>
      <c r="AN73" s="967"/>
      <c r="AO73" s="967"/>
      <c r="AP73" s="967" t="s">
        <v>538</v>
      </c>
      <c r="AQ73" s="967"/>
      <c r="AR73" s="967"/>
      <c r="AS73" s="967"/>
      <c r="AT73" s="967"/>
      <c r="AU73" s="967" t="s">
        <v>536</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535</v>
      </c>
      <c r="C74" s="971"/>
      <c r="D74" s="971"/>
      <c r="E74" s="971"/>
      <c r="F74" s="971"/>
      <c r="G74" s="971"/>
      <c r="H74" s="971"/>
      <c r="I74" s="971"/>
      <c r="J74" s="971"/>
      <c r="K74" s="971"/>
      <c r="L74" s="971"/>
      <c r="M74" s="971"/>
      <c r="N74" s="971"/>
      <c r="O74" s="971"/>
      <c r="P74" s="972"/>
      <c r="Q74" s="973">
        <v>280980</v>
      </c>
      <c r="R74" s="967"/>
      <c r="S74" s="967"/>
      <c r="T74" s="967"/>
      <c r="U74" s="967"/>
      <c r="V74" s="967">
        <v>265888</v>
      </c>
      <c r="W74" s="967"/>
      <c r="X74" s="967"/>
      <c r="Y74" s="967"/>
      <c r="Z74" s="967"/>
      <c r="AA74" s="967">
        <v>15092</v>
      </c>
      <c r="AB74" s="967"/>
      <c r="AC74" s="967"/>
      <c r="AD74" s="967"/>
      <c r="AE74" s="967"/>
      <c r="AF74" s="967">
        <v>15092</v>
      </c>
      <c r="AG74" s="967"/>
      <c r="AH74" s="967"/>
      <c r="AI74" s="967"/>
      <c r="AJ74" s="967"/>
      <c r="AK74" s="967">
        <v>1801</v>
      </c>
      <c r="AL74" s="967"/>
      <c r="AM74" s="967"/>
      <c r="AN74" s="967"/>
      <c r="AO74" s="967"/>
      <c r="AP74" s="967" t="s">
        <v>536</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286</v>
      </c>
      <c r="AG109" s="888"/>
      <c r="AH109" s="888"/>
      <c r="AI109" s="888"/>
      <c r="AJ109" s="889"/>
      <c r="AK109" s="890" t="s">
        <v>285</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286</v>
      </c>
      <c r="BW109" s="888"/>
      <c r="BX109" s="888"/>
      <c r="BY109" s="888"/>
      <c r="BZ109" s="889"/>
      <c r="CA109" s="890" t="s">
        <v>285</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286</v>
      </c>
      <c r="DM109" s="888"/>
      <c r="DN109" s="888"/>
      <c r="DO109" s="888"/>
      <c r="DP109" s="889"/>
      <c r="DQ109" s="890" t="s">
        <v>285</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312017</v>
      </c>
      <c r="AB110" s="873"/>
      <c r="AC110" s="873"/>
      <c r="AD110" s="873"/>
      <c r="AE110" s="874"/>
      <c r="AF110" s="875">
        <v>381751</v>
      </c>
      <c r="AG110" s="873"/>
      <c r="AH110" s="873"/>
      <c r="AI110" s="873"/>
      <c r="AJ110" s="874"/>
      <c r="AK110" s="875">
        <v>383367</v>
      </c>
      <c r="AL110" s="873"/>
      <c r="AM110" s="873"/>
      <c r="AN110" s="873"/>
      <c r="AO110" s="874"/>
      <c r="AP110" s="876">
        <v>26</v>
      </c>
      <c r="AQ110" s="877"/>
      <c r="AR110" s="877"/>
      <c r="AS110" s="877"/>
      <c r="AT110" s="878"/>
      <c r="AU110" s="920" t="s">
        <v>60</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3555576</v>
      </c>
      <c r="BR110" s="800"/>
      <c r="BS110" s="800"/>
      <c r="BT110" s="800"/>
      <c r="BU110" s="800"/>
      <c r="BV110" s="800">
        <v>3401128</v>
      </c>
      <c r="BW110" s="800"/>
      <c r="BX110" s="800"/>
      <c r="BY110" s="800"/>
      <c r="BZ110" s="800"/>
      <c r="CA110" s="800">
        <v>3251552</v>
      </c>
      <c r="CB110" s="800"/>
      <c r="CC110" s="800"/>
      <c r="CD110" s="800"/>
      <c r="CE110" s="800"/>
      <c r="CF110" s="861">
        <v>220.9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1792076</v>
      </c>
      <c r="BR112" s="771"/>
      <c r="BS112" s="771"/>
      <c r="BT112" s="771"/>
      <c r="BU112" s="771"/>
      <c r="BV112" s="771">
        <v>1611364</v>
      </c>
      <c r="BW112" s="771"/>
      <c r="BX112" s="771"/>
      <c r="BY112" s="771"/>
      <c r="BZ112" s="771"/>
      <c r="CA112" s="771">
        <v>1534116</v>
      </c>
      <c r="CB112" s="771"/>
      <c r="CC112" s="771"/>
      <c r="CD112" s="771"/>
      <c r="CE112" s="771"/>
      <c r="CF112" s="848">
        <v>104.2</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141356</v>
      </c>
      <c r="AB113" s="909"/>
      <c r="AC113" s="909"/>
      <c r="AD113" s="909"/>
      <c r="AE113" s="910"/>
      <c r="AF113" s="911">
        <v>141606</v>
      </c>
      <c r="AG113" s="909"/>
      <c r="AH113" s="909"/>
      <c r="AI113" s="909"/>
      <c r="AJ113" s="910"/>
      <c r="AK113" s="911">
        <v>157573</v>
      </c>
      <c r="AL113" s="909"/>
      <c r="AM113" s="909"/>
      <c r="AN113" s="909"/>
      <c r="AO113" s="910"/>
      <c r="AP113" s="912">
        <v>10.7</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72493</v>
      </c>
      <c r="BR113" s="771"/>
      <c r="BS113" s="771"/>
      <c r="BT113" s="771"/>
      <c r="BU113" s="771"/>
      <c r="BV113" s="771">
        <v>59117</v>
      </c>
      <c r="BW113" s="771"/>
      <c r="BX113" s="771"/>
      <c r="BY113" s="771"/>
      <c r="BZ113" s="771"/>
      <c r="CA113" s="771">
        <v>44922</v>
      </c>
      <c r="CB113" s="771"/>
      <c r="CC113" s="771"/>
      <c r="CD113" s="771"/>
      <c r="CE113" s="771"/>
      <c r="CF113" s="848">
        <v>3.1</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18601</v>
      </c>
      <c r="AB114" s="784"/>
      <c r="AC114" s="784"/>
      <c r="AD114" s="784"/>
      <c r="AE114" s="785"/>
      <c r="AF114" s="786">
        <v>17912</v>
      </c>
      <c r="AG114" s="784"/>
      <c r="AH114" s="784"/>
      <c r="AI114" s="784"/>
      <c r="AJ114" s="785"/>
      <c r="AK114" s="786">
        <v>18198</v>
      </c>
      <c r="AL114" s="784"/>
      <c r="AM114" s="784"/>
      <c r="AN114" s="784"/>
      <c r="AO114" s="785"/>
      <c r="AP114" s="754">
        <v>1.2</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595767</v>
      </c>
      <c r="BR114" s="771"/>
      <c r="BS114" s="771"/>
      <c r="BT114" s="771"/>
      <c r="BU114" s="771"/>
      <c r="BV114" s="771">
        <v>571283</v>
      </c>
      <c r="BW114" s="771"/>
      <c r="BX114" s="771"/>
      <c r="BY114" s="771"/>
      <c r="BZ114" s="771"/>
      <c r="CA114" s="771">
        <v>506950</v>
      </c>
      <c r="CB114" s="771"/>
      <c r="CC114" s="771"/>
      <c r="CD114" s="771"/>
      <c r="CE114" s="771"/>
      <c r="CF114" s="848">
        <v>34.4</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471974</v>
      </c>
      <c r="AB117" s="895"/>
      <c r="AC117" s="895"/>
      <c r="AD117" s="895"/>
      <c r="AE117" s="896"/>
      <c r="AF117" s="898">
        <v>541269</v>
      </c>
      <c r="AG117" s="895"/>
      <c r="AH117" s="895"/>
      <c r="AI117" s="895"/>
      <c r="AJ117" s="896"/>
      <c r="AK117" s="898">
        <v>559138</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286</v>
      </c>
      <c r="AG118" s="888"/>
      <c r="AH118" s="888"/>
      <c r="AI118" s="888"/>
      <c r="AJ118" s="889"/>
      <c r="AK118" s="890" t="s">
        <v>285</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6015912</v>
      </c>
      <c r="BR118" s="858"/>
      <c r="BS118" s="858"/>
      <c r="BT118" s="858"/>
      <c r="BU118" s="858"/>
      <c r="BV118" s="858">
        <v>5642892</v>
      </c>
      <c r="BW118" s="858"/>
      <c r="BX118" s="858"/>
      <c r="BY118" s="858"/>
      <c r="BZ118" s="858"/>
      <c r="CA118" s="858">
        <v>5337540</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2284620</v>
      </c>
      <c r="BR119" s="800"/>
      <c r="BS119" s="800"/>
      <c r="BT119" s="800"/>
      <c r="BU119" s="800"/>
      <c r="BV119" s="800">
        <v>2385118</v>
      </c>
      <c r="BW119" s="800"/>
      <c r="BX119" s="800"/>
      <c r="BY119" s="800"/>
      <c r="BZ119" s="800"/>
      <c r="CA119" s="800">
        <v>2391727</v>
      </c>
      <c r="CB119" s="800"/>
      <c r="CC119" s="800"/>
      <c r="CD119" s="800"/>
      <c r="CE119" s="800"/>
      <c r="CF119" s="861">
        <v>162.5</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303187</v>
      </c>
      <c r="BR120" s="771"/>
      <c r="BS120" s="771"/>
      <c r="BT120" s="771"/>
      <c r="BU120" s="771"/>
      <c r="BV120" s="771">
        <v>291301</v>
      </c>
      <c r="BW120" s="771"/>
      <c r="BX120" s="771"/>
      <c r="BY120" s="771"/>
      <c r="BZ120" s="771"/>
      <c r="CA120" s="771">
        <v>265523</v>
      </c>
      <c r="CB120" s="771"/>
      <c r="CC120" s="771"/>
      <c r="CD120" s="771"/>
      <c r="CE120" s="771"/>
      <c r="CF120" s="848">
        <v>18</v>
      </c>
      <c r="CG120" s="849"/>
      <c r="CH120" s="849"/>
      <c r="CI120" s="849"/>
      <c r="CJ120" s="849"/>
      <c r="CK120" s="850" t="s">
        <v>433</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987751</v>
      </c>
      <c r="DH120" s="800"/>
      <c r="DI120" s="800"/>
      <c r="DJ120" s="800"/>
      <c r="DK120" s="800"/>
      <c r="DL120" s="800">
        <v>922709</v>
      </c>
      <c r="DM120" s="800"/>
      <c r="DN120" s="800"/>
      <c r="DO120" s="800"/>
      <c r="DP120" s="800"/>
      <c r="DQ120" s="800">
        <v>914469</v>
      </c>
      <c r="DR120" s="800"/>
      <c r="DS120" s="800"/>
      <c r="DT120" s="800"/>
      <c r="DU120" s="800"/>
      <c r="DV120" s="801">
        <v>62.1</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3141100</v>
      </c>
      <c r="BR121" s="858"/>
      <c r="BS121" s="858"/>
      <c r="BT121" s="858"/>
      <c r="BU121" s="858"/>
      <c r="BV121" s="858">
        <v>2871937</v>
      </c>
      <c r="BW121" s="858"/>
      <c r="BX121" s="858"/>
      <c r="BY121" s="858"/>
      <c r="BZ121" s="858"/>
      <c r="CA121" s="858">
        <v>2778068</v>
      </c>
      <c r="CB121" s="858"/>
      <c r="CC121" s="858"/>
      <c r="CD121" s="858"/>
      <c r="CE121" s="858"/>
      <c r="CF121" s="859">
        <v>188.8</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804325</v>
      </c>
      <c r="DH121" s="771"/>
      <c r="DI121" s="771"/>
      <c r="DJ121" s="771"/>
      <c r="DK121" s="771"/>
      <c r="DL121" s="771">
        <v>688655</v>
      </c>
      <c r="DM121" s="771"/>
      <c r="DN121" s="771"/>
      <c r="DO121" s="771"/>
      <c r="DP121" s="771"/>
      <c r="DQ121" s="771">
        <v>619647</v>
      </c>
      <c r="DR121" s="771"/>
      <c r="DS121" s="771"/>
      <c r="DT121" s="771"/>
      <c r="DU121" s="771"/>
      <c r="DV121" s="823">
        <v>42.1</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5728907</v>
      </c>
      <c r="BR122" s="840"/>
      <c r="BS122" s="840"/>
      <c r="BT122" s="840"/>
      <c r="BU122" s="840"/>
      <c r="BV122" s="840">
        <v>5548356</v>
      </c>
      <c r="BW122" s="840"/>
      <c r="BX122" s="840"/>
      <c r="BY122" s="840"/>
      <c r="BZ122" s="840"/>
      <c r="CA122" s="840">
        <v>5435318</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t="s">
        <v>111</v>
      </c>
      <c r="DH122" s="771"/>
      <c r="DI122" s="771"/>
      <c r="DJ122" s="771"/>
      <c r="DK122" s="771"/>
      <c r="DL122" s="771" t="s">
        <v>111</v>
      </c>
      <c r="DM122" s="771"/>
      <c r="DN122" s="771"/>
      <c r="DO122" s="771"/>
      <c r="DP122" s="771"/>
      <c r="DQ122" s="771" t="s">
        <v>111</v>
      </c>
      <c r="DR122" s="771"/>
      <c r="DS122" s="771"/>
      <c r="DT122" s="771"/>
      <c r="DU122" s="771"/>
      <c r="DV122" s="823" t="s">
        <v>111</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17.7</v>
      </c>
      <c r="BR123" s="832"/>
      <c r="BS123" s="832"/>
      <c r="BT123" s="832"/>
      <c r="BU123" s="832"/>
      <c r="BV123" s="832">
        <v>5.9</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27215</v>
      </c>
      <c r="AB128" s="724"/>
      <c r="AC128" s="724"/>
      <c r="AD128" s="724"/>
      <c r="AE128" s="725"/>
      <c r="AF128" s="726">
        <v>28408</v>
      </c>
      <c r="AG128" s="724"/>
      <c r="AH128" s="724"/>
      <c r="AI128" s="724"/>
      <c r="AJ128" s="725"/>
      <c r="AK128" s="726">
        <v>30150</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1924655</v>
      </c>
      <c r="AB129" s="784"/>
      <c r="AC129" s="784"/>
      <c r="AD129" s="784"/>
      <c r="AE129" s="785"/>
      <c r="AF129" s="786">
        <v>1954227</v>
      </c>
      <c r="AG129" s="784"/>
      <c r="AH129" s="784"/>
      <c r="AI129" s="784"/>
      <c r="AJ129" s="785"/>
      <c r="AK129" s="786">
        <v>1905939</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308272</v>
      </c>
      <c r="AB130" s="784"/>
      <c r="AC130" s="784"/>
      <c r="AD130" s="784"/>
      <c r="AE130" s="785"/>
      <c r="AF130" s="786">
        <v>370443</v>
      </c>
      <c r="AG130" s="784"/>
      <c r="AH130" s="784"/>
      <c r="AI130" s="784"/>
      <c r="AJ130" s="785"/>
      <c r="AK130" s="786">
        <v>434254</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1616383</v>
      </c>
      <c r="AB131" s="717"/>
      <c r="AC131" s="717"/>
      <c r="AD131" s="717"/>
      <c r="AE131" s="718"/>
      <c r="AF131" s="719">
        <v>1583784</v>
      </c>
      <c r="AG131" s="717"/>
      <c r="AH131" s="717"/>
      <c r="AI131" s="717"/>
      <c r="AJ131" s="718"/>
      <c r="AK131" s="719">
        <v>1471685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8.4439764589999999</v>
      </c>
      <c r="AB132" s="740"/>
      <c r="AC132" s="740"/>
      <c r="AD132" s="740"/>
      <c r="AE132" s="741"/>
      <c r="AF132" s="742">
        <v>8.9922615710000002</v>
      </c>
      <c r="AG132" s="740"/>
      <c r="AH132" s="740"/>
      <c r="AI132" s="740"/>
      <c r="AJ132" s="741"/>
      <c r="AK132" s="742">
        <v>6.4371112019999996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8.5</v>
      </c>
      <c r="AB133" s="749"/>
      <c r="AC133" s="749"/>
      <c r="AD133" s="749"/>
      <c r="AE133" s="750"/>
      <c r="AF133" s="748">
        <v>8.3000000000000007</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9" t="s">
        <v>463</v>
      </c>
      <c r="L7" s="254"/>
      <c r="M7" s="255" t="s">
        <v>464</v>
      </c>
      <c r="N7" s="256"/>
    </row>
    <row r="8" spans="1:16">
      <c r="A8" s="248"/>
      <c r="B8" s="244"/>
      <c r="C8" s="244"/>
      <c r="D8" s="244"/>
      <c r="E8" s="244"/>
      <c r="F8" s="244"/>
      <c r="G8" s="257"/>
      <c r="H8" s="258"/>
      <c r="I8" s="258"/>
      <c r="J8" s="259"/>
      <c r="K8" s="1120"/>
      <c r="L8" s="260" t="s">
        <v>465</v>
      </c>
      <c r="M8" s="261" t="s">
        <v>466</v>
      </c>
      <c r="N8" s="262" t="s">
        <v>467</v>
      </c>
    </row>
    <row r="9" spans="1:16">
      <c r="A9" s="248"/>
      <c r="B9" s="244"/>
      <c r="C9" s="244"/>
      <c r="D9" s="244"/>
      <c r="E9" s="244"/>
      <c r="F9" s="244"/>
      <c r="G9" s="1133" t="s">
        <v>468</v>
      </c>
      <c r="H9" s="1134"/>
      <c r="I9" s="1134"/>
      <c r="J9" s="1135"/>
      <c r="K9" s="263">
        <v>443167</v>
      </c>
      <c r="L9" s="264">
        <v>119549</v>
      </c>
      <c r="M9" s="265">
        <v>189429</v>
      </c>
      <c r="N9" s="266">
        <v>-36.9</v>
      </c>
    </row>
    <row r="10" spans="1:16">
      <c r="A10" s="248"/>
      <c r="B10" s="244"/>
      <c r="C10" s="244"/>
      <c r="D10" s="244"/>
      <c r="E10" s="244"/>
      <c r="F10" s="244"/>
      <c r="G10" s="1133" t="s">
        <v>469</v>
      </c>
      <c r="H10" s="1134"/>
      <c r="I10" s="1134"/>
      <c r="J10" s="1135"/>
      <c r="K10" s="267">
        <v>31128</v>
      </c>
      <c r="L10" s="268">
        <v>8397</v>
      </c>
      <c r="M10" s="269">
        <v>18027</v>
      </c>
      <c r="N10" s="270">
        <v>-53.4</v>
      </c>
    </row>
    <row r="11" spans="1:16" ht="13.5" customHeight="1">
      <c r="A11" s="248"/>
      <c r="B11" s="244"/>
      <c r="C11" s="244"/>
      <c r="D11" s="244"/>
      <c r="E11" s="244"/>
      <c r="F11" s="244"/>
      <c r="G11" s="1133" t="s">
        <v>470</v>
      </c>
      <c r="H11" s="1134"/>
      <c r="I11" s="1134"/>
      <c r="J11" s="1135"/>
      <c r="K11" s="267">
        <v>76113</v>
      </c>
      <c r="L11" s="268">
        <v>20532</v>
      </c>
      <c r="M11" s="269">
        <v>27251</v>
      </c>
      <c r="N11" s="270">
        <v>-24.7</v>
      </c>
    </row>
    <row r="12" spans="1:16" ht="13.5" customHeight="1">
      <c r="A12" s="248"/>
      <c r="B12" s="244"/>
      <c r="C12" s="244"/>
      <c r="D12" s="244"/>
      <c r="E12" s="244"/>
      <c r="F12" s="244"/>
      <c r="G12" s="1133" t="s">
        <v>471</v>
      </c>
      <c r="H12" s="1134"/>
      <c r="I12" s="1134"/>
      <c r="J12" s="1135"/>
      <c r="K12" s="267" t="s">
        <v>472</v>
      </c>
      <c r="L12" s="268" t="s">
        <v>472</v>
      </c>
      <c r="M12" s="269">
        <v>4133</v>
      </c>
      <c r="N12" s="270" t="s">
        <v>472</v>
      </c>
    </row>
    <row r="13" spans="1:16" ht="13.5" customHeight="1">
      <c r="A13" s="248"/>
      <c r="B13" s="244"/>
      <c r="C13" s="244"/>
      <c r="D13" s="244"/>
      <c r="E13" s="244"/>
      <c r="F13" s="244"/>
      <c r="G13" s="1133" t="s">
        <v>473</v>
      </c>
      <c r="H13" s="1134"/>
      <c r="I13" s="1134"/>
      <c r="J13" s="1135"/>
      <c r="K13" s="267" t="s">
        <v>472</v>
      </c>
      <c r="L13" s="268" t="s">
        <v>472</v>
      </c>
      <c r="M13" s="269" t="s">
        <v>472</v>
      </c>
      <c r="N13" s="270" t="s">
        <v>472</v>
      </c>
    </row>
    <row r="14" spans="1:16" ht="13.5" customHeight="1">
      <c r="A14" s="248"/>
      <c r="B14" s="244"/>
      <c r="C14" s="244"/>
      <c r="D14" s="244"/>
      <c r="E14" s="244"/>
      <c r="F14" s="244"/>
      <c r="G14" s="1133" t="s">
        <v>474</v>
      </c>
      <c r="H14" s="1134"/>
      <c r="I14" s="1134"/>
      <c r="J14" s="1135"/>
      <c r="K14" s="267">
        <v>18546</v>
      </c>
      <c r="L14" s="268">
        <v>5003</v>
      </c>
      <c r="M14" s="269">
        <v>9019</v>
      </c>
      <c r="N14" s="270">
        <v>-44.5</v>
      </c>
    </row>
    <row r="15" spans="1:16" ht="13.5" customHeight="1">
      <c r="A15" s="248"/>
      <c r="B15" s="244"/>
      <c r="C15" s="244"/>
      <c r="D15" s="244"/>
      <c r="E15" s="244"/>
      <c r="F15" s="244"/>
      <c r="G15" s="1133" t="s">
        <v>475</v>
      </c>
      <c r="H15" s="1134"/>
      <c r="I15" s="1134"/>
      <c r="J15" s="1135"/>
      <c r="K15" s="267" t="s">
        <v>472</v>
      </c>
      <c r="L15" s="268" t="s">
        <v>472</v>
      </c>
      <c r="M15" s="269">
        <v>5105</v>
      </c>
      <c r="N15" s="270" t="s">
        <v>472</v>
      </c>
    </row>
    <row r="16" spans="1:16">
      <c r="A16" s="248"/>
      <c r="B16" s="244"/>
      <c r="C16" s="244"/>
      <c r="D16" s="244"/>
      <c r="E16" s="244"/>
      <c r="F16" s="244"/>
      <c r="G16" s="1136" t="s">
        <v>476</v>
      </c>
      <c r="H16" s="1137"/>
      <c r="I16" s="1137"/>
      <c r="J16" s="1138"/>
      <c r="K16" s="268">
        <v>-43813</v>
      </c>
      <c r="L16" s="268">
        <v>-11819</v>
      </c>
      <c r="M16" s="269">
        <v>-20971</v>
      </c>
      <c r="N16" s="270">
        <v>-43.6</v>
      </c>
    </row>
    <row r="17" spans="1:16">
      <c r="A17" s="248"/>
      <c r="B17" s="244"/>
      <c r="C17" s="244"/>
      <c r="D17" s="244"/>
      <c r="E17" s="244"/>
      <c r="F17" s="244"/>
      <c r="G17" s="1136" t="s">
        <v>169</v>
      </c>
      <c r="H17" s="1137"/>
      <c r="I17" s="1137"/>
      <c r="J17" s="1138"/>
      <c r="K17" s="268">
        <v>525141</v>
      </c>
      <c r="L17" s="268">
        <v>141662</v>
      </c>
      <c r="M17" s="269">
        <v>231994</v>
      </c>
      <c r="N17" s="270">
        <v>-38.9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0" t="s">
        <v>481</v>
      </c>
      <c r="H21" s="1131"/>
      <c r="I21" s="1131"/>
      <c r="J21" s="1132"/>
      <c r="K21" s="280">
        <v>14.3</v>
      </c>
      <c r="L21" s="281">
        <v>21.1</v>
      </c>
      <c r="M21" s="282">
        <v>-6.8</v>
      </c>
      <c r="N21" s="249"/>
      <c r="O21" s="283"/>
      <c r="P21" s="279"/>
    </row>
    <row r="22" spans="1:16" s="284" customFormat="1">
      <c r="A22" s="279"/>
      <c r="B22" s="249"/>
      <c r="C22" s="249"/>
      <c r="D22" s="249"/>
      <c r="E22" s="249"/>
      <c r="F22" s="249"/>
      <c r="G22" s="1130" t="s">
        <v>482</v>
      </c>
      <c r="H22" s="1131"/>
      <c r="I22" s="1131"/>
      <c r="J22" s="1132"/>
      <c r="K22" s="285">
        <v>96.5</v>
      </c>
      <c r="L22" s="286">
        <v>95</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9" t="s">
        <v>463</v>
      </c>
      <c r="L30" s="254"/>
      <c r="M30" s="255" t="s">
        <v>464</v>
      </c>
      <c r="N30" s="256"/>
    </row>
    <row r="31" spans="1:16">
      <c r="A31" s="248"/>
      <c r="B31" s="244"/>
      <c r="C31" s="244"/>
      <c r="D31" s="244"/>
      <c r="E31" s="244"/>
      <c r="F31" s="244"/>
      <c r="G31" s="257"/>
      <c r="H31" s="258"/>
      <c r="I31" s="258"/>
      <c r="J31" s="259"/>
      <c r="K31" s="1120"/>
      <c r="L31" s="260" t="s">
        <v>465</v>
      </c>
      <c r="M31" s="261" t="s">
        <v>466</v>
      </c>
      <c r="N31" s="262" t="s">
        <v>467</v>
      </c>
    </row>
    <row r="32" spans="1:16" ht="27" customHeight="1">
      <c r="A32" s="248"/>
      <c r="B32" s="244"/>
      <c r="C32" s="244"/>
      <c r="D32" s="244"/>
      <c r="E32" s="244"/>
      <c r="F32" s="244"/>
      <c r="G32" s="1121" t="s">
        <v>485</v>
      </c>
      <c r="H32" s="1122"/>
      <c r="I32" s="1122"/>
      <c r="J32" s="1123"/>
      <c r="K32" s="294">
        <v>383367</v>
      </c>
      <c r="L32" s="294">
        <v>103417</v>
      </c>
      <c r="M32" s="295">
        <v>144190</v>
      </c>
      <c r="N32" s="296">
        <v>-28.3</v>
      </c>
    </row>
    <row r="33" spans="1:16" ht="13.5" customHeight="1">
      <c r="A33" s="248"/>
      <c r="B33" s="244"/>
      <c r="C33" s="244"/>
      <c r="D33" s="244"/>
      <c r="E33" s="244"/>
      <c r="F33" s="244"/>
      <c r="G33" s="1121" t="s">
        <v>486</v>
      </c>
      <c r="H33" s="1122"/>
      <c r="I33" s="1122"/>
      <c r="J33" s="1123"/>
      <c r="K33" s="294" t="s">
        <v>472</v>
      </c>
      <c r="L33" s="294" t="s">
        <v>472</v>
      </c>
      <c r="M33" s="295" t="s">
        <v>472</v>
      </c>
      <c r="N33" s="296" t="s">
        <v>472</v>
      </c>
    </row>
    <row r="34" spans="1:16" ht="27" customHeight="1">
      <c r="A34" s="248"/>
      <c r="B34" s="244"/>
      <c r="C34" s="244"/>
      <c r="D34" s="244"/>
      <c r="E34" s="244"/>
      <c r="F34" s="244"/>
      <c r="G34" s="1121" t="s">
        <v>487</v>
      </c>
      <c r="H34" s="1122"/>
      <c r="I34" s="1122"/>
      <c r="J34" s="1123"/>
      <c r="K34" s="294" t="s">
        <v>472</v>
      </c>
      <c r="L34" s="294" t="s">
        <v>472</v>
      </c>
      <c r="M34" s="295" t="s">
        <v>472</v>
      </c>
      <c r="N34" s="296" t="s">
        <v>472</v>
      </c>
    </row>
    <row r="35" spans="1:16" ht="27" customHeight="1">
      <c r="A35" s="248"/>
      <c r="B35" s="244"/>
      <c r="C35" s="244"/>
      <c r="D35" s="244"/>
      <c r="E35" s="244"/>
      <c r="F35" s="244"/>
      <c r="G35" s="1121" t="s">
        <v>488</v>
      </c>
      <c r="H35" s="1122"/>
      <c r="I35" s="1122"/>
      <c r="J35" s="1123"/>
      <c r="K35" s="294">
        <v>157573</v>
      </c>
      <c r="L35" s="294">
        <v>42507</v>
      </c>
      <c r="M35" s="295">
        <v>29858</v>
      </c>
      <c r="N35" s="296">
        <v>42.4</v>
      </c>
    </row>
    <row r="36" spans="1:16" ht="27" customHeight="1">
      <c r="A36" s="248"/>
      <c r="B36" s="244"/>
      <c r="C36" s="244"/>
      <c r="D36" s="244"/>
      <c r="E36" s="244"/>
      <c r="F36" s="244"/>
      <c r="G36" s="1121" t="s">
        <v>489</v>
      </c>
      <c r="H36" s="1122"/>
      <c r="I36" s="1122"/>
      <c r="J36" s="1123"/>
      <c r="K36" s="294">
        <v>18198</v>
      </c>
      <c r="L36" s="294">
        <v>4909</v>
      </c>
      <c r="M36" s="295">
        <v>6079</v>
      </c>
      <c r="N36" s="296">
        <v>-19.2</v>
      </c>
    </row>
    <row r="37" spans="1:16" ht="13.5" customHeight="1">
      <c r="A37" s="248"/>
      <c r="B37" s="244"/>
      <c r="C37" s="244"/>
      <c r="D37" s="244"/>
      <c r="E37" s="244"/>
      <c r="F37" s="244"/>
      <c r="G37" s="1121" t="s">
        <v>490</v>
      </c>
      <c r="H37" s="1122"/>
      <c r="I37" s="1122"/>
      <c r="J37" s="1123"/>
      <c r="K37" s="294" t="s">
        <v>472</v>
      </c>
      <c r="L37" s="294" t="s">
        <v>472</v>
      </c>
      <c r="M37" s="295">
        <v>2554</v>
      </c>
      <c r="N37" s="296" t="s">
        <v>472</v>
      </c>
    </row>
    <row r="38" spans="1:16" ht="27" customHeight="1">
      <c r="A38" s="248"/>
      <c r="B38" s="244"/>
      <c r="C38" s="244"/>
      <c r="D38" s="244"/>
      <c r="E38" s="244"/>
      <c r="F38" s="244"/>
      <c r="G38" s="1124" t="s">
        <v>491</v>
      </c>
      <c r="H38" s="1125"/>
      <c r="I38" s="1125"/>
      <c r="J38" s="1126"/>
      <c r="K38" s="297" t="s">
        <v>472</v>
      </c>
      <c r="L38" s="297" t="s">
        <v>472</v>
      </c>
      <c r="M38" s="298">
        <v>44</v>
      </c>
      <c r="N38" s="299" t="s">
        <v>472</v>
      </c>
      <c r="O38" s="293"/>
    </row>
    <row r="39" spans="1:16">
      <c r="A39" s="248"/>
      <c r="B39" s="244"/>
      <c r="C39" s="244"/>
      <c r="D39" s="244"/>
      <c r="E39" s="244"/>
      <c r="F39" s="244"/>
      <c r="G39" s="1124" t="s">
        <v>492</v>
      </c>
      <c r="H39" s="1125"/>
      <c r="I39" s="1125"/>
      <c r="J39" s="1126"/>
      <c r="K39" s="300">
        <v>-30150</v>
      </c>
      <c r="L39" s="300">
        <v>-8133</v>
      </c>
      <c r="M39" s="301">
        <v>-7957</v>
      </c>
      <c r="N39" s="302">
        <v>2.2000000000000002</v>
      </c>
      <c r="O39" s="293"/>
    </row>
    <row r="40" spans="1:16" ht="27" customHeight="1">
      <c r="A40" s="248"/>
      <c r="B40" s="244"/>
      <c r="C40" s="244"/>
      <c r="D40" s="244"/>
      <c r="E40" s="244"/>
      <c r="F40" s="244"/>
      <c r="G40" s="1121" t="s">
        <v>493</v>
      </c>
      <c r="H40" s="1122"/>
      <c r="I40" s="1122"/>
      <c r="J40" s="1123"/>
      <c r="K40" s="300">
        <v>-434254</v>
      </c>
      <c r="L40" s="300">
        <v>-117144</v>
      </c>
      <c r="M40" s="301">
        <v>-129245</v>
      </c>
      <c r="N40" s="302">
        <v>-9.4</v>
      </c>
      <c r="O40" s="293"/>
    </row>
    <row r="41" spans="1:16">
      <c r="A41" s="248"/>
      <c r="B41" s="244"/>
      <c r="C41" s="244"/>
      <c r="D41" s="244"/>
      <c r="E41" s="244"/>
      <c r="F41" s="244"/>
      <c r="G41" s="1127" t="s">
        <v>280</v>
      </c>
      <c r="H41" s="1128"/>
      <c r="I41" s="1128"/>
      <c r="J41" s="1129"/>
      <c r="K41" s="294">
        <v>94734</v>
      </c>
      <c r="L41" s="300">
        <v>25555</v>
      </c>
      <c r="M41" s="301">
        <v>45523</v>
      </c>
      <c r="N41" s="302">
        <v>-43.9</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4" t="s">
        <v>463</v>
      </c>
      <c r="J49" s="1116" t="s">
        <v>497</v>
      </c>
      <c r="K49" s="1117"/>
      <c r="L49" s="1117"/>
      <c r="M49" s="1117"/>
      <c r="N49" s="1118"/>
    </row>
    <row r="50" spans="1:14">
      <c r="A50" s="248"/>
      <c r="B50" s="244"/>
      <c r="C50" s="244"/>
      <c r="D50" s="244"/>
      <c r="E50" s="244"/>
      <c r="F50" s="244"/>
      <c r="G50" s="312"/>
      <c r="H50" s="313"/>
      <c r="I50" s="1115"/>
      <c r="J50" s="314" t="s">
        <v>498</v>
      </c>
      <c r="K50" s="315" t="s">
        <v>499</v>
      </c>
      <c r="L50" s="316" t="s">
        <v>500</v>
      </c>
      <c r="M50" s="317" t="s">
        <v>501</v>
      </c>
      <c r="N50" s="318" t="s">
        <v>502</v>
      </c>
    </row>
    <row r="51" spans="1:14">
      <c r="A51" s="248"/>
      <c r="B51" s="244"/>
      <c r="C51" s="244"/>
      <c r="D51" s="244"/>
      <c r="E51" s="244"/>
      <c r="F51" s="244"/>
      <c r="G51" s="310" t="s">
        <v>503</v>
      </c>
      <c r="H51" s="311"/>
      <c r="I51" s="319">
        <v>698391</v>
      </c>
      <c r="J51" s="320">
        <v>182777</v>
      </c>
      <c r="K51" s="321">
        <v>-38.1</v>
      </c>
      <c r="L51" s="322">
        <v>334234</v>
      </c>
      <c r="M51" s="323">
        <v>27.2</v>
      </c>
      <c r="N51" s="324">
        <v>-65.3</v>
      </c>
    </row>
    <row r="52" spans="1:14">
      <c r="A52" s="248"/>
      <c r="B52" s="244"/>
      <c r="C52" s="244"/>
      <c r="D52" s="244"/>
      <c r="E52" s="244"/>
      <c r="F52" s="244"/>
      <c r="G52" s="325"/>
      <c r="H52" s="326" t="s">
        <v>504</v>
      </c>
      <c r="I52" s="327">
        <v>283285</v>
      </c>
      <c r="J52" s="328">
        <v>74139</v>
      </c>
      <c r="K52" s="329">
        <v>-52.1</v>
      </c>
      <c r="L52" s="330">
        <v>135366</v>
      </c>
      <c r="M52" s="331">
        <v>-8.1999999999999993</v>
      </c>
      <c r="N52" s="332">
        <v>-43.9</v>
      </c>
    </row>
    <row r="53" spans="1:14">
      <c r="A53" s="248"/>
      <c r="B53" s="244"/>
      <c r="C53" s="244"/>
      <c r="D53" s="244"/>
      <c r="E53" s="244"/>
      <c r="F53" s="244"/>
      <c r="G53" s="310" t="s">
        <v>505</v>
      </c>
      <c r="H53" s="311"/>
      <c r="I53" s="319">
        <v>355173</v>
      </c>
      <c r="J53" s="320">
        <v>94612</v>
      </c>
      <c r="K53" s="321">
        <v>-48.2</v>
      </c>
      <c r="L53" s="322">
        <v>216155</v>
      </c>
      <c r="M53" s="323">
        <v>-35.299999999999997</v>
      </c>
      <c r="N53" s="324">
        <v>-12.9</v>
      </c>
    </row>
    <row r="54" spans="1:14">
      <c r="A54" s="248"/>
      <c r="B54" s="244"/>
      <c r="C54" s="244"/>
      <c r="D54" s="244"/>
      <c r="E54" s="244"/>
      <c r="F54" s="244"/>
      <c r="G54" s="325"/>
      <c r="H54" s="326" t="s">
        <v>504</v>
      </c>
      <c r="I54" s="327">
        <v>102632</v>
      </c>
      <c r="J54" s="328">
        <v>27339</v>
      </c>
      <c r="K54" s="329">
        <v>-63.1</v>
      </c>
      <c r="L54" s="330">
        <v>108827</v>
      </c>
      <c r="M54" s="331">
        <v>-19.600000000000001</v>
      </c>
      <c r="N54" s="332">
        <v>-43.5</v>
      </c>
    </row>
    <row r="55" spans="1:14">
      <c r="A55" s="248"/>
      <c r="B55" s="244"/>
      <c r="C55" s="244"/>
      <c r="D55" s="244"/>
      <c r="E55" s="244"/>
      <c r="F55" s="244"/>
      <c r="G55" s="310" t="s">
        <v>506</v>
      </c>
      <c r="H55" s="311"/>
      <c r="I55" s="319">
        <v>555158</v>
      </c>
      <c r="J55" s="320">
        <v>148956</v>
      </c>
      <c r="K55" s="321">
        <v>57.4</v>
      </c>
      <c r="L55" s="322">
        <v>228305</v>
      </c>
      <c r="M55" s="323">
        <v>5.6</v>
      </c>
      <c r="N55" s="324">
        <v>51.8</v>
      </c>
    </row>
    <row r="56" spans="1:14">
      <c r="A56" s="248"/>
      <c r="B56" s="244"/>
      <c r="C56" s="244"/>
      <c r="D56" s="244"/>
      <c r="E56" s="244"/>
      <c r="F56" s="244"/>
      <c r="G56" s="325"/>
      <c r="H56" s="326" t="s">
        <v>504</v>
      </c>
      <c r="I56" s="327">
        <v>213027</v>
      </c>
      <c r="J56" s="328">
        <v>57158</v>
      </c>
      <c r="K56" s="329">
        <v>109.1</v>
      </c>
      <c r="L56" s="330">
        <v>86611</v>
      </c>
      <c r="M56" s="331">
        <v>-20.399999999999999</v>
      </c>
      <c r="N56" s="332">
        <v>129.5</v>
      </c>
    </row>
    <row r="57" spans="1:14">
      <c r="A57" s="248"/>
      <c r="B57" s="244"/>
      <c r="C57" s="244"/>
      <c r="D57" s="244"/>
      <c r="E57" s="244"/>
      <c r="F57" s="244"/>
      <c r="G57" s="310" t="s">
        <v>507</v>
      </c>
      <c r="H57" s="311"/>
      <c r="I57" s="319">
        <v>296526</v>
      </c>
      <c r="J57" s="320">
        <v>78863</v>
      </c>
      <c r="K57" s="321">
        <v>-47.1</v>
      </c>
      <c r="L57" s="322">
        <v>316331</v>
      </c>
      <c r="M57" s="323">
        <v>38.6</v>
      </c>
      <c r="N57" s="324">
        <v>-85.7</v>
      </c>
    </row>
    <row r="58" spans="1:14">
      <c r="A58" s="248"/>
      <c r="B58" s="244"/>
      <c r="C58" s="244"/>
      <c r="D58" s="244"/>
      <c r="E58" s="244"/>
      <c r="F58" s="244"/>
      <c r="G58" s="325"/>
      <c r="H58" s="326" t="s">
        <v>504</v>
      </c>
      <c r="I58" s="327">
        <v>118092</v>
      </c>
      <c r="J58" s="328">
        <v>31407</v>
      </c>
      <c r="K58" s="329">
        <v>-45.1</v>
      </c>
      <c r="L58" s="330">
        <v>106387</v>
      </c>
      <c r="M58" s="331">
        <v>22.8</v>
      </c>
      <c r="N58" s="332">
        <v>-67.900000000000006</v>
      </c>
    </row>
    <row r="59" spans="1:14">
      <c r="A59" s="248"/>
      <c r="B59" s="244"/>
      <c r="C59" s="244"/>
      <c r="D59" s="244"/>
      <c r="E59" s="244"/>
      <c r="F59" s="244"/>
      <c r="G59" s="310" t="s">
        <v>508</v>
      </c>
      <c r="H59" s="311"/>
      <c r="I59" s="319">
        <v>304883</v>
      </c>
      <c r="J59" s="320">
        <v>82245</v>
      </c>
      <c r="K59" s="321">
        <v>4.3</v>
      </c>
      <c r="L59" s="322">
        <v>333013</v>
      </c>
      <c r="M59" s="323">
        <v>5.3</v>
      </c>
      <c r="N59" s="324">
        <v>-1</v>
      </c>
    </row>
    <row r="60" spans="1:14">
      <c r="A60" s="248"/>
      <c r="B60" s="244"/>
      <c r="C60" s="244"/>
      <c r="D60" s="244"/>
      <c r="E60" s="244"/>
      <c r="F60" s="244"/>
      <c r="G60" s="325"/>
      <c r="H60" s="326" t="s">
        <v>504</v>
      </c>
      <c r="I60" s="333">
        <v>163585</v>
      </c>
      <c r="J60" s="328">
        <v>44129</v>
      </c>
      <c r="K60" s="329">
        <v>40.5</v>
      </c>
      <c r="L60" s="330">
        <v>126732</v>
      </c>
      <c r="M60" s="331">
        <v>19.100000000000001</v>
      </c>
      <c r="N60" s="332">
        <v>21.4</v>
      </c>
    </row>
    <row r="61" spans="1:14">
      <c r="A61" s="248"/>
      <c r="B61" s="244"/>
      <c r="C61" s="244"/>
      <c r="D61" s="244"/>
      <c r="E61" s="244"/>
      <c r="F61" s="244"/>
      <c r="G61" s="310" t="s">
        <v>509</v>
      </c>
      <c r="H61" s="334"/>
      <c r="I61" s="335">
        <v>442026</v>
      </c>
      <c r="J61" s="336">
        <v>117491</v>
      </c>
      <c r="K61" s="337">
        <v>-14.3</v>
      </c>
      <c r="L61" s="338">
        <v>285608</v>
      </c>
      <c r="M61" s="339">
        <v>8.3000000000000007</v>
      </c>
      <c r="N61" s="324">
        <v>-22.6</v>
      </c>
    </row>
    <row r="62" spans="1:14">
      <c r="A62" s="248"/>
      <c r="B62" s="244"/>
      <c r="C62" s="244"/>
      <c r="D62" s="244"/>
      <c r="E62" s="244"/>
      <c r="F62" s="244"/>
      <c r="G62" s="325"/>
      <c r="H62" s="326" t="s">
        <v>504</v>
      </c>
      <c r="I62" s="327">
        <v>176124</v>
      </c>
      <c r="J62" s="328">
        <v>46834</v>
      </c>
      <c r="K62" s="329">
        <v>-2.1</v>
      </c>
      <c r="L62" s="330">
        <v>112785</v>
      </c>
      <c r="M62" s="331">
        <v>-1.3</v>
      </c>
      <c r="N62" s="332">
        <v>-0.8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48.1</v>
      </c>
      <c r="G47" s="12">
        <v>50.67</v>
      </c>
      <c r="H47" s="12">
        <v>50.53</v>
      </c>
      <c r="I47" s="12">
        <v>51.97</v>
      </c>
      <c r="J47" s="13">
        <v>52.43</v>
      </c>
    </row>
    <row r="48" spans="2:10" ht="57.75" customHeight="1">
      <c r="B48" s="14"/>
      <c r="C48" s="1141" t="s">
        <v>4</v>
      </c>
      <c r="D48" s="1141"/>
      <c r="E48" s="1142"/>
      <c r="F48" s="15">
        <v>9.61</v>
      </c>
      <c r="G48" s="16">
        <v>14.91</v>
      </c>
      <c r="H48" s="16">
        <v>11.2</v>
      </c>
      <c r="I48" s="16">
        <v>15.06</v>
      </c>
      <c r="J48" s="17">
        <v>12.03</v>
      </c>
    </row>
    <row r="49" spans="2:10" ht="57.75" customHeight="1" thickBot="1">
      <c r="B49" s="18"/>
      <c r="C49" s="1143" t="s">
        <v>5</v>
      </c>
      <c r="D49" s="1143"/>
      <c r="E49" s="1144"/>
      <c r="F49" s="19">
        <v>11.05</v>
      </c>
      <c r="G49" s="20">
        <v>5.5</v>
      </c>
      <c r="H49" s="20" t="s">
        <v>516</v>
      </c>
      <c r="I49" s="20">
        <v>6.24</v>
      </c>
      <c r="J49" s="21" t="s">
        <v>517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518</v>
      </c>
      <c r="D34" s="1151"/>
      <c r="E34" s="1152"/>
      <c r="F34" s="32">
        <v>9.6</v>
      </c>
      <c r="G34" s="33">
        <v>14.91</v>
      </c>
      <c r="H34" s="33">
        <v>11.19</v>
      </c>
      <c r="I34" s="33">
        <v>15.06</v>
      </c>
      <c r="J34" s="34">
        <v>12.03</v>
      </c>
      <c r="K34" s="22"/>
      <c r="L34" s="22"/>
      <c r="M34" s="22"/>
      <c r="N34" s="22"/>
      <c r="O34" s="22"/>
      <c r="P34" s="22"/>
    </row>
    <row r="35" spans="1:16" ht="39" customHeight="1">
      <c r="A35" s="22"/>
      <c r="B35" s="35"/>
      <c r="C35" s="1145" t="s">
        <v>519</v>
      </c>
      <c r="D35" s="1146"/>
      <c r="E35" s="1147"/>
      <c r="F35" s="36">
        <v>0.9</v>
      </c>
      <c r="G35" s="37">
        <v>0.22</v>
      </c>
      <c r="H35" s="37">
        <v>0.63</v>
      </c>
      <c r="I35" s="37">
        <v>1.34</v>
      </c>
      <c r="J35" s="38">
        <v>0.93</v>
      </c>
      <c r="K35" s="22"/>
      <c r="L35" s="22"/>
      <c r="M35" s="22"/>
      <c r="N35" s="22"/>
      <c r="O35" s="22"/>
      <c r="P35" s="22"/>
    </row>
    <row r="36" spans="1:16" ht="39" customHeight="1">
      <c r="A36" s="22"/>
      <c r="B36" s="35"/>
      <c r="C36" s="1145" t="s">
        <v>520</v>
      </c>
      <c r="D36" s="1146"/>
      <c r="E36" s="1147"/>
      <c r="F36" s="36">
        <v>0.5</v>
      </c>
      <c r="G36" s="37">
        <v>1.22</v>
      </c>
      <c r="H36" s="37">
        <v>2.76</v>
      </c>
      <c r="I36" s="37">
        <v>1.66</v>
      </c>
      <c r="J36" s="38">
        <v>0.74</v>
      </c>
      <c r="K36" s="22"/>
      <c r="L36" s="22"/>
      <c r="M36" s="22"/>
      <c r="N36" s="22"/>
      <c r="O36" s="22"/>
      <c r="P36" s="22"/>
    </row>
    <row r="37" spans="1:16" ht="39" customHeight="1">
      <c r="A37" s="22"/>
      <c r="B37" s="35"/>
      <c r="C37" s="1145" t="s">
        <v>521</v>
      </c>
      <c r="D37" s="1146"/>
      <c r="E37" s="1147"/>
      <c r="F37" s="36">
        <v>1.26</v>
      </c>
      <c r="G37" s="37">
        <v>1.47</v>
      </c>
      <c r="H37" s="37">
        <v>0.78</v>
      </c>
      <c r="I37" s="37">
        <v>0.27</v>
      </c>
      <c r="J37" s="38">
        <v>0.44</v>
      </c>
      <c r="K37" s="22"/>
      <c r="L37" s="22"/>
      <c r="M37" s="22"/>
      <c r="N37" s="22"/>
      <c r="O37" s="22"/>
      <c r="P37" s="22"/>
    </row>
    <row r="38" spans="1:16" ht="39" customHeight="1">
      <c r="A38" s="22"/>
      <c r="B38" s="35"/>
      <c r="C38" s="1145" t="s">
        <v>522</v>
      </c>
      <c r="D38" s="1146"/>
      <c r="E38" s="1147"/>
      <c r="F38" s="36">
        <v>0.6</v>
      </c>
      <c r="G38" s="37">
        <v>0.7</v>
      </c>
      <c r="H38" s="37">
        <v>0.55000000000000004</v>
      </c>
      <c r="I38" s="37">
        <v>0.48</v>
      </c>
      <c r="J38" s="38">
        <v>0.42</v>
      </c>
      <c r="K38" s="22"/>
      <c r="L38" s="22"/>
      <c r="M38" s="22"/>
      <c r="N38" s="22"/>
      <c r="O38" s="22"/>
      <c r="P38" s="22"/>
    </row>
    <row r="39" spans="1:16" ht="39" customHeight="1">
      <c r="A39" s="22"/>
      <c r="B39" s="35"/>
      <c r="C39" s="1145" t="s">
        <v>523</v>
      </c>
      <c r="D39" s="1146"/>
      <c r="E39" s="1147"/>
      <c r="F39" s="36">
        <v>0.03</v>
      </c>
      <c r="G39" s="37">
        <v>0.03</v>
      </c>
      <c r="H39" s="37">
        <v>0.04</v>
      </c>
      <c r="I39" s="37">
        <v>0.04</v>
      </c>
      <c r="J39" s="38">
        <v>0.05</v>
      </c>
      <c r="K39" s="22"/>
      <c r="L39" s="22"/>
      <c r="M39" s="22"/>
      <c r="N39" s="22"/>
      <c r="O39" s="22"/>
      <c r="P39" s="22"/>
    </row>
    <row r="40" spans="1:16" ht="39" customHeight="1">
      <c r="A40" s="22"/>
      <c r="B40" s="35"/>
      <c r="C40" s="1145" t="s">
        <v>524</v>
      </c>
      <c r="D40" s="1146"/>
      <c r="E40" s="1147"/>
      <c r="F40" s="36">
        <v>0.9</v>
      </c>
      <c r="G40" s="37">
        <v>0.63</v>
      </c>
      <c r="H40" s="37">
        <v>0.08</v>
      </c>
      <c r="I40" s="37">
        <v>0.15</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525</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526</v>
      </c>
      <c r="D43" s="1149"/>
      <c r="E43" s="1150"/>
      <c r="F43" s="41" t="s">
        <v>472</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352</v>
      </c>
      <c r="L45" s="60">
        <v>308</v>
      </c>
      <c r="M45" s="60">
        <v>312</v>
      </c>
      <c r="N45" s="60">
        <v>382</v>
      </c>
      <c r="O45" s="61">
        <v>383</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135</v>
      </c>
      <c r="L48" s="64">
        <v>124</v>
      </c>
      <c r="M48" s="64">
        <v>141</v>
      </c>
      <c r="N48" s="64">
        <v>142</v>
      </c>
      <c r="O48" s="65">
        <v>158</v>
      </c>
      <c r="P48" s="48"/>
      <c r="Q48" s="48"/>
      <c r="R48" s="48"/>
      <c r="S48" s="48"/>
      <c r="T48" s="48"/>
      <c r="U48" s="48"/>
    </row>
    <row r="49" spans="1:21" ht="30.75" customHeight="1">
      <c r="A49" s="48"/>
      <c r="B49" s="1163"/>
      <c r="C49" s="1164"/>
      <c r="D49" s="62"/>
      <c r="E49" s="1155" t="s">
        <v>16</v>
      </c>
      <c r="F49" s="1155"/>
      <c r="G49" s="1155"/>
      <c r="H49" s="1155"/>
      <c r="I49" s="1155"/>
      <c r="J49" s="1156"/>
      <c r="K49" s="63">
        <v>18</v>
      </c>
      <c r="L49" s="64">
        <v>18</v>
      </c>
      <c r="M49" s="64">
        <v>19</v>
      </c>
      <c r="N49" s="64">
        <v>18</v>
      </c>
      <c r="O49" s="65">
        <v>18</v>
      </c>
      <c r="P49" s="48"/>
      <c r="Q49" s="48"/>
      <c r="R49" s="48"/>
      <c r="S49" s="48"/>
      <c r="T49" s="48"/>
      <c r="U49" s="48"/>
    </row>
    <row r="50" spans="1:21" ht="30.75" customHeight="1">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348</v>
      </c>
      <c r="L52" s="64">
        <v>326</v>
      </c>
      <c r="M52" s="64">
        <v>335</v>
      </c>
      <c r="N52" s="64">
        <v>399</v>
      </c>
      <c r="O52" s="65">
        <v>464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157</v>
      </c>
      <c r="L53" s="69">
        <v>124</v>
      </c>
      <c r="M53" s="69">
        <v>137</v>
      </c>
      <c r="N53" s="69">
        <v>143</v>
      </c>
      <c r="O53" s="70">
        <v>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1" t="s">
        <v>24</v>
      </c>
      <c r="C41" s="1182"/>
      <c r="D41" s="81"/>
      <c r="E41" s="1183" t="s">
        <v>25</v>
      </c>
      <c r="F41" s="1183"/>
      <c r="G41" s="1183"/>
      <c r="H41" s="1184"/>
      <c r="I41" s="82">
        <v>3606</v>
      </c>
      <c r="J41" s="83">
        <v>3531</v>
      </c>
      <c r="K41" s="83">
        <v>3556</v>
      </c>
      <c r="L41" s="83">
        <v>3401</v>
      </c>
      <c r="M41" s="84">
        <v>3252</v>
      </c>
    </row>
    <row r="42" spans="2:13" ht="27.75" customHeight="1">
      <c r="B42" s="1171"/>
      <c r="C42" s="1172"/>
      <c r="D42" s="85"/>
      <c r="E42" s="1175" t="s">
        <v>26</v>
      </c>
      <c r="F42" s="1175"/>
      <c r="G42" s="1175"/>
      <c r="H42" s="1176"/>
      <c r="I42" s="86" t="s">
        <v>472</v>
      </c>
      <c r="J42" s="87" t="s">
        <v>472</v>
      </c>
      <c r="K42" s="87" t="s">
        <v>472</v>
      </c>
      <c r="L42" s="87" t="s">
        <v>472</v>
      </c>
      <c r="M42" s="88" t="s">
        <v>472</v>
      </c>
    </row>
    <row r="43" spans="2:13" ht="27.75" customHeight="1">
      <c r="B43" s="1171"/>
      <c r="C43" s="1172"/>
      <c r="D43" s="85"/>
      <c r="E43" s="1175" t="s">
        <v>27</v>
      </c>
      <c r="F43" s="1175"/>
      <c r="G43" s="1175"/>
      <c r="H43" s="1176"/>
      <c r="I43" s="86">
        <v>1850</v>
      </c>
      <c r="J43" s="87">
        <v>1870</v>
      </c>
      <c r="K43" s="87">
        <v>1792</v>
      </c>
      <c r="L43" s="87">
        <v>1611</v>
      </c>
      <c r="M43" s="88">
        <v>1534</v>
      </c>
    </row>
    <row r="44" spans="2:13" ht="27.75" customHeight="1">
      <c r="B44" s="1171"/>
      <c r="C44" s="1172"/>
      <c r="D44" s="85"/>
      <c r="E44" s="1175" t="s">
        <v>28</v>
      </c>
      <c r="F44" s="1175"/>
      <c r="G44" s="1175"/>
      <c r="H44" s="1176"/>
      <c r="I44" s="86">
        <v>89</v>
      </c>
      <c r="J44" s="87">
        <v>102</v>
      </c>
      <c r="K44" s="87">
        <v>72</v>
      </c>
      <c r="L44" s="87">
        <v>59</v>
      </c>
      <c r="M44" s="88">
        <v>45</v>
      </c>
    </row>
    <row r="45" spans="2:13" ht="27.75" customHeight="1">
      <c r="B45" s="1171"/>
      <c r="C45" s="1172"/>
      <c r="D45" s="85"/>
      <c r="E45" s="1175" t="s">
        <v>29</v>
      </c>
      <c r="F45" s="1175"/>
      <c r="G45" s="1175"/>
      <c r="H45" s="1176"/>
      <c r="I45" s="86">
        <v>567</v>
      </c>
      <c r="J45" s="87">
        <v>574</v>
      </c>
      <c r="K45" s="87">
        <v>596</v>
      </c>
      <c r="L45" s="87">
        <v>571</v>
      </c>
      <c r="M45" s="88">
        <v>507</v>
      </c>
    </row>
    <row r="46" spans="2:13" ht="27.75" customHeight="1">
      <c r="B46" s="1171"/>
      <c r="C46" s="1172"/>
      <c r="D46" s="85"/>
      <c r="E46" s="1175" t="s">
        <v>30</v>
      </c>
      <c r="F46" s="1175"/>
      <c r="G46" s="1175"/>
      <c r="H46" s="1176"/>
      <c r="I46" s="86" t="s">
        <v>472</v>
      </c>
      <c r="J46" s="87" t="s">
        <v>472</v>
      </c>
      <c r="K46" s="87" t="s">
        <v>472</v>
      </c>
      <c r="L46" s="87" t="s">
        <v>472</v>
      </c>
      <c r="M46" s="88" t="s">
        <v>472</v>
      </c>
    </row>
    <row r="47" spans="2:13" ht="27.75" customHeight="1">
      <c r="B47" s="1171"/>
      <c r="C47" s="1172"/>
      <c r="D47" s="85"/>
      <c r="E47" s="1175" t="s">
        <v>31</v>
      </c>
      <c r="F47" s="1175"/>
      <c r="G47" s="1175"/>
      <c r="H47" s="1176"/>
      <c r="I47" s="86" t="s">
        <v>472</v>
      </c>
      <c r="J47" s="87" t="s">
        <v>472</v>
      </c>
      <c r="K47" s="87" t="s">
        <v>472</v>
      </c>
      <c r="L47" s="87" t="s">
        <v>472</v>
      </c>
      <c r="M47" s="88" t="s">
        <v>472</v>
      </c>
    </row>
    <row r="48" spans="2:13" ht="27.75" customHeight="1">
      <c r="B48" s="1173"/>
      <c r="C48" s="1174"/>
      <c r="D48" s="85"/>
      <c r="E48" s="1175" t="s">
        <v>32</v>
      </c>
      <c r="F48" s="1175"/>
      <c r="G48" s="1175"/>
      <c r="H48" s="1176"/>
      <c r="I48" s="86" t="s">
        <v>472</v>
      </c>
      <c r="J48" s="87" t="s">
        <v>472</v>
      </c>
      <c r="K48" s="87" t="s">
        <v>472</v>
      </c>
      <c r="L48" s="87" t="s">
        <v>472</v>
      </c>
      <c r="M48" s="88" t="s">
        <v>472</v>
      </c>
    </row>
    <row r="49" spans="2:13" ht="27.75" customHeight="1">
      <c r="B49" s="1169" t="s">
        <v>33</v>
      </c>
      <c r="C49" s="1170"/>
      <c r="D49" s="89"/>
      <c r="E49" s="1175" t="s">
        <v>34</v>
      </c>
      <c r="F49" s="1175"/>
      <c r="G49" s="1175"/>
      <c r="H49" s="1176"/>
      <c r="I49" s="86">
        <v>2202</v>
      </c>
      <c r="J49" s="87">
        <v>2219</v>
      </c>
      <c r="K49" s="87">
        <v>2285</v>
      </c>
      <c r="L49" s="87">
        <v>2385</v>
      </c>
      <c r="M49" s="88">
        <v>2392</v>
      </c>
    </row>
    <row r="50" spans="2:13" ht="27.75" customHeight="1">
      <c r="B50" s="1171"/>
      <c r="C50" s="1172"/>
      <c r="D50" s="85"/>
      <c r="E50" s="1175" t="s">
        <v>35</v>
      </c>
      <c r="F50" s="1175"/>
      <c r="G50" s="1175"/>
      <c r="H50" s="1176"/>
      <c r="I50" s="86">
        <v>247</v>
      </c>
      <c r="J50" s="87">
        <v>237</v>
      </c>
      <c r="K50" s="87">
        <v>303</v>
      </c>
      <c r="L50" s="87">
        <v>291</v>
      </c>
      <c r="M50" s="88">
        <v>266</v>
      </c>
    </row>
    <row r="51" spans="2:13" ht="27.75" customHeight="1">
      <c r="B51" s="1173"/>
      <c r="C51" s="1174"/>
      <c r="D51" s="85"/>
      <c r="E51" s="1175" t="s">
        <v>36</v>
      </c>
      <c r="F51" s="1175"/>
      <c r="G51" s="1175"/>
      <c r="H51" s="1176"/>
      <c r="I51" s="86">
        <v>3359</v>
      </c>
      <c r="J51" s="87">
        <v>3488</v>
      </c>
      <c r="K51" s="87">
        <v>3141</v>
      </c>
      <c r="L51" s="87">
        <v>2872</v>
      </c>
      <c r="M51" s="88">
        <v>2778</v>
      </c>
    </row>
    <row r="52" spans="2:13" ht="27.75" customHeight="1" thickBot="1">
      <c r="B52" s="1177" t="s">
        <v>37</v>
      </c>
      <c r="C52" s="1178"/>
      <c r="D52" s="90"/>
      <c r="E52" s="1179" t="s">
        <v>38</v>
      </c>
      <c r="F52" s="1179"/>
      <c r="G52" s="1179"/>
      <c r="H52" s="1180"/>
      <c r="I52" s="91">
        <v>303</v>
      </c>
      <c r="J52" s="92">
        <v>133</v>
      </c>
      <c r="K52" s="92">
        <v>287</v>
      </c>
      <c r="L52" s="92">
        <v>95</v>
      </c>
      <c r="M52" s="93">
        <v>-98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182777</v>
      </c>
      <c r="E3" s="116"/>
      <c r="F3" s="117">
        <v>334234</v>
      </c>
      <c r="G3" s="118"/>
      <c r="H3" s="119"/>
    </row>
    <row r="4" spans="1:8">
      <c r="A4" s="120"/>
      <c r="B4" s="121"/>
      <c r="C4" s="122"/>
      <c r="D4" s="123">
        <v>74139</v>
      </c>
      <c r="E4" s="124"/>
      <c r="F4" s="125">
        <v>135366</v>
      </c>
      <c r="G4" s="126"/>
      <c r="H4" s="127"/>
    </row>
    <row r="5" spans="1:8">
      <c r="A5" s="108" t="s">
        <v>505</v>
      </c>
      <c r="B5" s="113"/>
      <c r="C5" s="114"/>
      <c r="D5" s="115">
        <v>94612</v>
      </c>
      <c r="E5" s="116"/>
      <c r="F5" s="117">
        <v>216155</v>
      </c>
      <c r="G5" s="118"/>
      <c r="H5" s="119"/>
    </row>
    <row r="6" spans="1:8">
      <c r="A6" s="120"/>
      <c r="B6" s="121"/>
      <c r="C6" s="122"/>
      <c r="D6" s="123">
        <v>27339</v>
      </c>
      <c r="E6" s="124"/>
      <c r="F6" s="125">
        <v>108827</v>
      </c>
      <c r="G6" s="126"/>
      <c r="H6" s="127"/>
    </row>
    <row r="7" spans="1:8">
      <c r="A7" s="108" t="s">
        <v>506</v>
      </c>
      <c r="B7" s="113"/>
      <c r="C7" s="114"/>
      <c r="D7" s="115">
        <v>148956</v>
      </c>
      <c r="E7" s="116"/>
      <c r="F7" s="117">
        <v>228305</v>
      </c>
      <c r="G7" s="118"/>
      <c r="H7" s="119"/>
    </row>
    <row r="8" spans="1:8">
      <c r="A8" s="120"/>
      <c r="B8" s="121"/>
      <c r="C8" s="122"/>
      <c r="D8" s="123">
        <v>57158</v>
      </c>
      <c r="E8" s="124"/>
      <c r="F8" s="125">
        <v>86611</v>
      </c>
      <c r="G8" s="126"/>
      <c r="H8" s="127"/>
    </row>
    <row r="9" spans="1:8">
      <c r="A9" s="108" t="s">
        <v>507</v>
      </c>
      <c r="B9" s="113"/>
      <c r="C9" s="114"/>
      <c r="D9" s="115">
        <v>78863</v>
      </c>
      <c r="E9" s="116"/>
      <c r="F9" s="117">
        <v>316331</v>
      </c>
      <c r="G9" s="118"/>
      <c r="H9" s="119"/>
    </row>
    <row r="10" spans="1:8">
      <c r="A10" s="120"/>
      <c r="B10" s="121"/>
      <c r="C10" s="122"/>
      <c r="D10" s="123">
        <v>31407</v>
      </c>
      <c r="E10" s="124"/>
      <c r="F10" s="125">
        <v>106387</v>
      </c>
      <c r="G10" s="126"/>
      <c r="H10" s="127"/>
    </row>
    <row r="11" spans="1:8">
      <c r="A11" s="108" t="s">
        <v>508</v>
      </c>
      <c r="B11" s="113"/>
      <c r="C11" s="114"/>
      <c r="D11" s="115">
        <v>82245</v>
      </c>
      <c r="E11" s="116"/>
      <c r="F11" s="117">
        <v>333013</v>
      </c>
      <c r="G11" s="118"/>
      <c r="H11" s="119"/>
    </row>
    <row r="12" spans="1:8">
      <c r="A12" s="120"/>
      <c r="B12" s="121"/>
      <c r="C12" s="128"/>
      <c r="D12" s="123">
        <v>44129</v>
      </c>
      <c r="E12" s="124"/>
      <c r="F12" s="125">
        <v>126732</v>
      </c>
      <c r="G12" s="126"/>
      <c r="H12" s="127"/>
    </row>
    <row r="13" spans="1:8">
      <c r="A13" s="108"/>
      <c r="B13" s="113"/>
      <c r="C13" s="129"/>
      <c r="D13" s="130">
        <v>117491</v>
      </c>
      <c r="E13" s="131"/>
      <c r="F13" s="132">
        <v>285608</v>
      </c>
      <c r="G13" s="133"/>
      <c r="H13" s="119"/>
    </row>
    <row r="14" spans="1:8">
      <c r="A14" s="120"/>
      <c r="B14" s="121"/>
      <c r="C14" s="122"/>
      <c r="D14" s="123">
        <v>46834</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9.61</v>
      </c>
      <c r="C19" s="134">
        <f>ROUND(VALUE(SUBSTITUTE(実質収支比率等に係る経年分析!G$48,"▲","-")),2)</f>
        <v>14.91</v>
      </c>
      <c r="D19" s="134">
        <f>ROUND(VALUE(SUBSTITUTE(実質収支比率等に係る経年分析!H$48,"▲","-")),2)</f>
        <v>11.2</v>
      </c>
      <c r="E19" s="134">
        <f>ROUND(VALUE(SUBSTITUTE(実質収支比率等に係る経年分析!I$48,"▲","-")),2)</f>
        <v>15.06</v>
      </c>
      <c r="F19" s="134">
        <f>ROUND(VALUE(SUBSTITUTE(実質収支比率等に係る経年分析!J$48,"▲","-")),2)</f>
        <v>12.03</v>
      </c>
    </row>
    <row r="20" spans="1:11">
      <c r="A20" s="134" t="s">
        <v>43</v>
      </c>
      <c r="B20" s="134">
        <f>ROUND(VALUE(SUBSTITUTE(実質収支比率等に係る経年分析!F$47,"▲","-")),2)</f>
        <v>48.1</v>
      </c>
      <c r="C20" s="134">
        <f>ROUND(VALUE(SUBSTITUTE(実質収支比率等に係る経年分析!G$47,"▲","-")),2)</f>
        <v>50.67</v>
      </c>
      <c r="D20" s="134">
        <f>ROUND(VALUE(SUBSTITUTE(実質収支比率等に係る経年分析!H$47,"▲","-")),2)</f>
        <v>50.53</v>
      </c>
      <c r="E20" s="134">
        <f>ROUND(VALUE(SUBSTITUTE(実質収支比率等に係る経年分析!I$47,"▲","-")),2)</f>
        <v>51.97</v>
      </c>
      <c r="F20" s="134">
        <f>ROUND(VALUE(SUBSTITUTE(実質収支比率等に係る経年分析!J$47,"▲","-")),2)</f>
        <v>52.43</v>
      </c>
    </row>
    <row r="21" spans="1:11">
      <c r="A21" s="134" t="s">
        <v>44</v>
      </c>
      <c r="B21" s="134">
        <f>IF(ISNUMBER(VALUE(SUBSTITUTE(実質収支比率等に係る経年分析!F$49,"▲","-"))),ROUND(VALUE(SUBSTITUTE(実質収支比率等に係る経年分析!F$49,"▲","-")),2),NA())</f>
        <v>11.05</v>
      </c>
      <c r="C21" s="134">
        <f>IF(ISNUMBER(VALUE(SUBSTITUTE(実質収支比率等に係る経年分析!G$49,"▲","-"))),ROUND(VALUE(SUBSTITUTE(実質収支比率等に係る経年分析!G$49,"▲","-")),2),NA())</f>
        <v>5.5</v>
      </c>
      <c r="D21" s="134">
        <f>IF(ISNUMBER(VALUE(SUBSTITUTE(実質収支比率等に係る経年分析!H$49,"▲","-"))),ROUND(VALUE(SUBSTITUTE(実質収支比率等に係る経年分析!H$49,"▲","-")),2),NA())</f>
        <v>-3.25</v>
      </c>
      <c r="E21" s="134">
        <f>IF(ISNUMBER(VALUE(SUBSTITUTE(実質収支比率等に係る経年分析!I$49,"▲","-"))),ROUND(VALUE(SUBSTITUTE(実質収支比率等に係る経年分析!I$49,"▲","-")),2),NA())</f>
        <v>6.24</v>
      </c>
      <c r="F21" s="134">
        <f>IF(ISNUMBER(VALUE(SUBSTITUTE(実質収支比率等に係る経年分析!J$49,"▲","-"))),ROUND(VALUE(SUBSTITUTE(実質収支比率等に係る経年分析!J$49,"▲","-")),2),NA())</f>
        <v>-4.2699999999999996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工業用地等造成事業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c r="A32" s="135" t="str">
        <f>IF(連結実質赤字比率に係る赤字・黒字の構成分析!C$38="",NA(),連結実質赤字比率に係る赤字・黒字の構成分析!C$38)</f>
        <v>農業集落排水事業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0.55000000000000004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簡易水道事業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介護保険事業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12.03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348</v>
      </c>
      <c r="E42" s="136"/>
      <c r="F42" s="136"/>
      <c r="G42" s="136">
        <f>'実質公債費比率（分子）の構造'!L$52</f>
        <v>326</v>
      </c>
      <c r="H42" s="136"/>
      <c r="I42" s="136"/>
      <c r="J42" s="136">
        <f>'実質公債費比率（分子）の構造'!M$52</f>
        <v>335</v>
      </c>
      <c r="K42" s="136"/>
      <c r="L42" s="136"/>
      <c r="M42" s="136">
        <f>'実質公債費比率（分子）の構造'!N$52</f>
        <v>399</v>
      </c>
      <c r="N42" s="136"/>
      <c r="O42" s="136"/>
      <c r="P42" s="136">
        <f>'実質公債費比率（分子）の構造'!O$52</f>
        <v>464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18</v>
      </c>
      <c r="C45" s="136"/>
      <c r="D45" s="136"/>
      <c r="E45" s="136">
        <f>'実質公債費比率（分子）の構造'!L$49</f>
        <v>18</v>
      </c>
      <c r="F45" s="136"/>
      <c r="G45" s="136"/>
      <c r="H45" s="136">
        <f>'実質公債費比率（分子）の構造'!M$49</f>
        <v>19</v>
      </c>
      <c r="I45" s="136"/>
      <c r="J45" s="136"/>
      <c r="K45" s="136">
        <f>'実質公債費比率（分子）の構造'!N$49</f>
        <v>18</v>
      </c>
      <c r="L45" s="136"/>
      <c r="M45" s="136"/>
      <c r="N45" s="136">
        <f>'実質公債費比率（分子）の構造'!O$49</f>
        <v>18</v>
      </c>
      <c r="O45" s="136"/>
      <c r="P45" s="136"/>
    </row>
    <row r="46" spans="1:16">
      <c r="A46" s="136" t="s">
        <v>55</v>
      </c>
      <c r="B46" s="136">
        <f>'実質公債費比率（分子）の構造'!K$48</f>
        <v>135</v>
      </c>
      <c r="C46" s="136"/>
      <c r="D46" s="136"/>
      <c r="E46" s="136">
        <f>'実質公債費比率（分子）の構造'!L$48</f>
        <v>124</v>
      </c>
      <c r="F46" s="136"/>
      <c r="G46" s="136"/>
      <c r="H46" s="136">
        <f>'実質公債費比率（分子）の構造'!M$48</f>
        <v>141</v>
      </c>
      <c r="I46" s="136"/>
      <c r="J46" s="136"/>
      <c r="K46" s="136">
        <f>'実質公債費比率（分子）の構造'!N$48</f>
        <v>142</v>
      </c>
      <c r="L46" s="136"/>
      <c r="M46" s="136"/>
      <c r="N46" s="136">
        <f>'実質公債費比率（分子）の構造'!O$48</f>
        <v>158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352</v>
      </c>
      <c r="C49" s="136"/>
      <c r="D49" s="136"/>
      <c r="E49" s="136">
        <f>'実質公債費比率（分子）の構造'!L$45</f>
        <v>308</v>
      </c>
      <c r="F49" s="136"/>
      <c r="G49" s="136"/>
      <c r="H49" s="136">
        <f>'実質公債費比率（分子）の構造'!M$45</f>
        <v>312</v>
      </c>
      <c r="I49" s="136"/>
      <c r="J49" s="136"/>
      <c r="K49" s="136">
        <f>'実質公債費比率（分子）の構造'!N$45</f>
        <v>382</v>
      </c>
      <c r="L49" s="136"/>
      <c r="M49" s="136"/>
      <c r="N49" s="136">
        <f>'実質公債費比率（分子）の構造'!O$45</f>
        <v>383</v>
      </c>
      <c r="O49" s="136"/>
      <c r="P49" s="136"/>
    </row>
    <row r="50" spans="1:16">
      <c r="A50" s="136" t="s">
        <v>58</v>
      </c>
      <c r="B50" s="136" t="e">
        <f>NA()</f>
        <v>#N/A</v>
      </c>
      <c r="C50" s="136">
        <f>IF(ISNUMBER('実質公債費比率（分子）の構造'!K$53),'実質公債費比率（分子）の構造'!K$53,NA())</f>
        <v>157</v>
      </c>
      <c r="D50" s="136" t="e">
        <f>NA()</f>
        <v>#N/A</v>
      </c>
      <c r="E50" s="136" t="e">
        <f>NA()</f>
        <v>#N/A</v>
      </c>
      <c r="F50" s="136">
        <f>IF(ISNUMBER('実質公債費比率（分子）の構造'!L$53),'実質公債費比率（分子）の構造'!L$53,NA())</f>
        <v>124</v>
      </c>
      <c r="G50" s="136" t="e">
        <f>NA()</f>
        <v>#N/A</v>
      </c>
      <c r="H50" s="136" t="e">
        <f>NA()</f>
        <v>#N/A</v>
      </c>
      <c r="I50" s="136">
        <f>IF(ISNUMBER('実質公債費比率（分子）の構造'!M$53),'実質公債費比率（分子）の構造'!M$53,NA())</f>
        <v>137</v>
      </c>
      <c r="J50" s="136" t="e">
        <f>NA()</f>
        <v>#N/A</v>
      </c>
      <c r="K50" s="136" t="e">
        <f>NA()</f>
        <v>#N/A</v>
      </c>
      <c r="L50" s="136">
        <f>IF(ISNUMBER('実質公債費比率（分子）の構造'!N$53),'実質公債費比率（分子）の構造'!N$53,NA())</f>
        <v>143</v>
      </c>
      <c r="M50" s="136" t="e">
        <f>NA()</f>
        <v>#N/A</v>
      </c>
      <c r="N50" s="136" t="e">
        <f>NA()</f>
        <v>#N/A</v>
      </c>
      <c r="O50" s="136">
        <f>IF(ISNUMBER('実質公債費比率（分子）の構造'!O$53),'実質公債費比率（分子）の構造'!O$53,NA())</f>
        <v>95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3359</v>
      </c>
      <c r="E56" s="135"/>
      <c r="F56" s="135"/>
      <c r="G56" s="135">
        <f>'将来負担比率（分子）の構造'!J$51</f>
        <v>3488</v>
      </c>
      <c r="H56" s="135"/>
      <c r="I56" s="135"/>
      <c r="J56" s="135">
        <f>'将来負担比率（分子）の構造'!K$51</f>
        <v>3141</v>
      </c>
      <c r="K56" s="135"/>
      <c r="L56" s="135"/>
      <c r="M56" s="135">
        <f>'将来負担比率（分子）の構造'!L$51</f>
        <v>2872</v>
      </c>
      <c r="N56" s="135"/>
      <c r="O56" s="135"/>
      <c r="P56" s="135">
        <f>'将来負担比率（分子）の構造'!M$51</f>
        <v>2778</v>
      </c>
    </row>
    <row r="57" spans="1:16">
      <c r="A57" s="135" t="s">
        <v>35</v>
      </c>
      <c r="B57" s="135"/>
      <c r="C57" s="135"/>
      <c r="D57" s="135">
        <f>'将来負担比率（分子）の構造'!I$50</f>
        <v>247</v>
      </c>
      <c r="E57" s="135"/>
      <c r="F57" s="135"/>
      <c r="G57" s="135">
        <f>'将来負担比率（分子）の構造'!J$50</f>
        <v>237</v>
      </c>
      <c r="H57" s="135"/>
      <c r="I57" s="135"/>
      <c r="J57" s="135">
        <f>'将来負担比率（分子）の構造'!K$50</f>
        <v>303</v>
      </c>
      <c r="K57" s="135"/>
      <c r="L57" s="135"/>
      <c r="M57" s="135">
        <f>'将来負担比率（分子）の構造'!L$50</f>
        <v>291</v>
      </c>
      <c r="N57" s="135"/>
      <c r="O57" s="135"/>
      <c r="P57" s="135">
        <f>'将来負担比率（分子）の構造'!M$50</f>
        <v>266</v>
      </c>
    </row>
    <row r="58" spans="1:16">
      <c r="A58" s="135" t="s">
        <v>34</v>
      </c>
      <c r="B58" s="135"/>
      <c r="C58" s="135"/>
      <c r="D58" s="135">
        <f>'将来負担比率（分子）の構造'!I$49</f>
        <v>2202</v>
      </c>
      <c r="E58" s="135"/>
      <c r="F58" s="135"/>
      <c r="G58" s="135">
        <f>'将来負担比率（分子）の構造'!J$49</f>
        <v>2219</v>
      </c>
      <c r="H58" s="135"/>
      <c r="I58" s="135"/>
      <c r="J58" s="135">
        <f>'将来負担比率（分子）の構造'!K$49</f>
        <v>2285</v>
      </c>
      <c r="K58" s="135"/>
      <c r="L58" s="135"/>
      <c r="M58" s="135">
        <f>'将来負担比率（分子）の構造'!L$49</f>
        <v>2385</v>
      </c>
      <c r="N58" s="135"/>
      <c r="O58" s="135"/>
      <c r="P58" s="135">
        <f>'将来負担比率（分子）の構造'!M$49</f>
        <v>2392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567</v>
      </c>
      <c r="C62" s="135"/>
      <c r="D62" s="135"/>
      <c r="E62" s="135">
        <f>'将来負担比率（分子）の構造'!J$45</f>
        <v>574</v>
      </c>
      <c r="F62" s="135"/>
      <c r="G62" s="135"/>
      <c r="H62" s="135">
        <f>'将来負担比率（分子）の構造'!K$45</f>
        <v>596</v>
      </c>
      <c r="I62" s="135"/>
      <c r="J62" s="135"/>
      <c r="K62" s="135">
        <f>'将来負担比率（分子）の構造'!L$45</f>
        <v>571</v>
      </c>
      <c r="L62" s="135"/>
      <c r="M62" s="135"/>
      <c r="N62" s="135">
        <f>'将来負担比率（分子）の構造'!M$45</f>
        <v>507</v>
      </c>
      <c r="O62" s="135"/>
      <c r="P62" s="135"/>
    </row>
    <row r="63" spans="1:16">
      <c r="A63" s="135" t="s">
        <v>28</v>
      </c>
      <c r="B63" s="135">
        <f>'将来負担比率（分子）の構造'!I$44</f>
        <v>89</v>
      </c>
      <c r="C63" s="135"/>
      <c r="D63" s="135"/>
      <c r="E63" s="135">
        <f>'将来負担比率（分子）の構造'!J$44</f>
        <v>102</v>
      </c>
      <c r="F63" s="135"/>
      <c r="G63" s="135"/>
      <c r="H63" s="135">
        <f>'将来負担比率（分子）の構造'!K$44</f>
        <v>72</v>
      </c>
      <c r="I63" s="135"/>
      <c r="J63" s="135"/>
      <c r="K63" s="135">
        <f>'将来負担比率（分子）の構造'!L$44</f>
        <v>59</v>
      </c>
      <c r="L63" s="135"/>
      <c r="M63" s="135"/>
      <c r="N63" s="135">
        <f>'将来負担比率（分子）の構造'!M$44</f>
        <v>45</v>
      </c>
      <c r="O63" s="135"/>
      <c r="P63" s="135"/>
    </row>
    <row r="64" spans="1:16">
      <c r="A64" s="135" t="s">
        <v>27</v>
      </c>
      <c r="B64" s="135">
        <f>'将来負担比率（分子）の構造'!I$43</f>
        <v>1850</v>
      </c>
      <c r="C64" s="135"/>
      <c r="D64" s="135"/>
      <c r="E64" s="135">
        <f>'将来負担比率（分子）の構造'!J$43</f>
        <v>1870</v>
      </c>
      <c r="F64" s="135"/>
      <c r="G64" s="135"/>
      <c r="H64" s="135">
        <f>'将来負担比率（分子）の構造'!K$43</f>
        <v>1792</v>
      </c>
      <c r="I64" s="135"/>
      <c r="J64" s="135"/>
      <c r="K64" s="135">
        <f>'将来負担比率（分子）の構造'!L$43</f>
        <v>1611</v>
      </c>
      <c r="L64" s="135"/>
      <c r="M64" s="135"/>
      <c r="N64" s="135">
        <f>'将来負担比率（分子）の構造'!M$43</f>
        <v>1534</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3606</v>
      </c>
      <c r="C66" s="135"/>
      <c r="D66" s="135"/>
      <c r="E66" s="135">
        <f>'将来負担比率（分子）の構造'!J$41</f>
        <v>3531</v>
      </c>
      <c r="F66" s="135"/>
      <c r="G66" s="135"/>
      <c r="H66" s="135">
        <f>'将来負担比率（分子）の構造'!K$41</f>
        <v>3556</v>
      </c>
      <c r="I66" s="135"/>
      <c r="J66" s="135"/>
      <c r="K66" s="135">
        <f>'将来負担比率（分子）の構造'!L$41</f>
        <v>3401</v>
      </c>
      <c r="L66" s="135"/>
      <c r="M66" s="135"/>
      <c r="N66" s="135">
        <f>'将来負担比率（分子）の構造'!M$41</f>
        <v>3252</v>
      </c>
      <c r="O66" s="135"/>
      <c r="P66" s="135"/>
    </row>
    <row r="67" spans="1:16">
      <c r="A67" s="135" t="s">
        <v>62</v>
      </c>
      <c r="B67" s="135" t="e">
        <f>NA()</f>
        <v>#N/A</v>
      </c>
      <c r="C67" s="135">
        <f>IF(ISNUMBER('将来負担比率（分子）の構造'!I$52), IF('将来負担比率（分子）の構造'!I$52 &lt; 0, 0, '将来負担比率（分子）の構造'!I$52), NA())</f>
        <v>303</v>
      </c>
      <c r="D67" s="135" t="e">
        <f>NA()</f>
        <v>#N/A</v>
      </c>
      <c r="E67" s="135" t="e">
        <f>NA()</f>
        <v>#N/A</v>
      </c>
      <c r="F67" s="135">
        <f>IF(ISNUMBER('将来負担比率（分子）の構造'!J$52), IF('将来負担比率（分子）の構造'!J$52 &lt; 0, 0, '将来負担比率（分子）の構造'!J$52), NA())</f>
        <v>133</v>
      </c>
      <c r="G67" s="135" t="e">
        <f>NA()</f>
        <v>#N/A</v>
      </c>
      <c r="H67" s="135" t="e">
        <f>NA()</f>
        <v>#N/A</v>
      </c>
      <c r="I67" s="135">
        <f>IF(ISNUMBER('将来負担比率（分子）の構造'!K$52), IF('将来負担比率（分子）の構造'!K$52 &lt; 0, 0, '将来負担比率（分子）の構造'!K$52), NA())</f>
        <v>287</v>
      </c>
      <c r="J67" s="135" t="e">
        <f>NA()</f>
        <v>#N/A</v>
      </c>
      <c r="K67" s="135" t="e">
        <f>NA()</f>
        <v>#N/A</v>
      </c>
      <c r="L67" s="135">
        <f>IF(ISNUMBER('将来負担比率（分子）の構造'!L$52), IF('将来負担比率（分子）の構造'!L$52 &lt; 0, 0, '将来負担比率（分子）の構造'!L$52), NA())</f>
        <v>95</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尾方義和</cp:lastModifiedBy>
  <dcterms:created xsi:type="dcterms:W3CDTF">2016-02-15T02:22:45Z</dcterms:created>
  <dcterms:modified xsi:type="dcterms:W3CDTF">2017-05-26T07:59:17Z</dcterms:modified>
</cp:coreProperties>
</file>