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15" windowWidth="9630" windowHeight="103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Sheet1" sheetId="17" r:id="rId14"/>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BW35" i="9"/>
  <c r="AM35" i="9"/>
  <c r="C35" i="9"/>
  <c r="BW34" i="9"/>
  <c r="AM34" i="9"/>
  <c r="C34" i="9"/>
  <c r="CO34" i="9" l="1"/>
  <c r="CO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<sst xmlns="http://schemas.openxmlformats.org/spreadsheetml/2006/main" count="1089" uniqueCount="552">
  <si>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</si>
  <si>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</si>
  <si>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</si>
  <si>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</si>
  <si>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</si>
  <si>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</si>
  <si>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</si>
  <si>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</si>
  <si>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</si>
  <si>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</si>
  <si>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</si>
  <si>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</si>
  <si>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</si>
  <si>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</si>
  <si>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</si>
  <si>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</si>
  <si>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</si>
  <si>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</si>
  <si>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</si>
  <si>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</si>
  <si>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</si>
  <si>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</si>
  <si>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</si>
  <si>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</si>
  <si>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</si>
  <si>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</si>
  <si>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</si>
  <si>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</si>
  <si>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</si>
  <si>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</si>
  <si>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</si>
  <si>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</si>
  <si>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</si>
  <si>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</si>
  <si>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</si>
  <si>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</si>
  <si>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</si>
  <si>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</si>
  <si>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</si>
  <si>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</si>
  <si>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</si>
  <si>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</si>
  <si>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</si>
  <si>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</si>
  <si>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</si>
  <si>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</si>
  <si>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</si>
  <si>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</si>
  <si>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</si>
  <si>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</si>
  <si>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</si>
  <si>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</si>
  <si>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</si>
  <si>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</si>
  <si>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</si>
  <si>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</si>
  <si>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</si>
  <si>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</si>
  <si>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</si>
  <si>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</si>
  <si>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</si>
  <si>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</si>
  <si>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</si>
  <si>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</si>
  <si>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</si>
  <si>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</si>
  <si>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</si>
  <si>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</si>
  <si>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</si>
  <si>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</si>
  <si>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</si>
  <si>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</si>
  <si>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</si>
  <si>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</si>
  <si>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</si>
  <si>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</si>
  <si>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</si>
  <si>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</si>
  <si>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</si>
  <si>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</si>
  <si>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</si>
  <si>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</si>
  <si>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</si>
  <si>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</si>
  <si>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</si>
  <si>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</si>
  <si>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</si>
  <si>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</si>
  <si>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</si>
  <si>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</si>
  <si>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</si>
  <si>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</si>
  <si>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</si>
  <si>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</si>
  <si>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</si>
  <si>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</si>
  <si>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</si>
  <si>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</si>
  <si>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</si>
  <si>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</si>
  <si>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</si>
  <si>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</si>
  <si>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</si>
  <si>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</si>
  <si>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</si>
  <si>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</si>
  <si>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</si>
  <si>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</si>
  <si>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</si>
  <si>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</si>
  <si>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</si>
  <si>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</si>
  <si>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</si>
  <si>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</si>
  <si>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</si>
  <si>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</si>
  <si>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</si>
  <si>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</si>
  <si>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</si>
  <si>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</si>
  <si>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</si>
  <si>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</si>
  <si>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</si>
  <si>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</si>
  <si>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</si>
  <si>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</si>
  <si>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</si>
  <si>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</si>
  <si>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</si>
  <si>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</si>
  <si>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</si>
  <si>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</si>
  <si>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</si>
  <si>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</si>
  <si>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</si>
  <si>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</si>
  <si>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</si>
  <si>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</si>
  <si>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</si>
  <si>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</si>
  <si>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</si>
  <si>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</si>
  <si>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</si>
  <si>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</si>
  <si>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</si>
  <si>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</si>
  <si>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</si>
  <si>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</si>
  <si>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</si>
  <si>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</si>
  <si>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</si>
  <si>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</si>
  <si>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</si>
  <si>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</si>
  <si>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</si>
  <si>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</si>
  <si>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</si>
  <si>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</si>
  <si>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</si>
  <si>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</si>
  <si>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</si>
  <si>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</si>
  <si>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</si>
  <si>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</si>
  <si>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</si>
  <si>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</si>
  <si>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</si>
  <si>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</si>
  <si>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</si>
  <si>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</si>
  <si>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</si>
  <si>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</si>
  <si>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</si>
  <si>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</si>
  <si>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</si>
  <si>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</si>
  <si>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</si>
  <si>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</si>
  <si>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</si>
  <si>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</si>
  <si>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</si>
  <si>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</si>
  <si>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</si>
  <si>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</si>
  <si>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</si>
  <si>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</si>
  <si>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</si>
  <si>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</si>
  <si>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</si>
  <si>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</si>
  <si>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</si>
  <si>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</si>
  <si>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</si>
  <si>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</si>
  <si>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</si>
  <si>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</si>
  <si>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</si>
  <si>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</si>
  <si>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熊本県山江村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</si>
  <si>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</si>
  <si>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</si>
  <si>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</si>
  <si>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</si>
  <si>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</si>
  <si>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</si>
  <si>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</si>
  <si>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</si>
  <si>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</si>
  <si>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</si>
  <si>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</si>
  <si>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</si>
  <si>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</si>
  <si>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</si>
  <si>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</si>
  <si>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</si>
  <si>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</si>
  <si>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</si>
  <si>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</si>
  <si>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</si>
  <si>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</si>
  <si>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</si>
  <si>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</si>
  <si>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</si>
  <si>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</si>
  <si>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</si>
  <si>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</si>
  <si>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</si>
  <si>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</si>
  <si>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</si>
  <si>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</si>
  <si>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</si>
  <si>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</si>
  <si>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</si>
  <si>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</si>
  <si>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</si>
  <si>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</si>
  <si>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</si>
  <si>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</si>
  <si>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</si>
  <si>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</si>
  <si>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</si>
  <si>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</si>
  <si>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</si>
  <si>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</si>
  <si>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</si>
  <si>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</si>
  <si>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</si>
  <si>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</si>
  <si>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</si>
  <si>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</si>
  <si>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</si>
  <si>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</si>
  <si>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</si>
  <si>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</si>
  <si>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</si>
  <si>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</si>
  <si>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</si>
  <si>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</si>
  <si>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</si>
  <si>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</si>
  <si>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</si>
  <si>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</si>
  <si>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</si>
  <si>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</si>
  <si>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</si>
  <si>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</si>
  <si>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</si>
  <si>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</si>
  <si>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</si>
  <si>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</si>
  <si>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</si>
  <si>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</si>
  <si>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</si>
  <si>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</si>
  <si>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</si>
  <si>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</si>
  <si>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</si>
  <si>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</si>
  <si>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</si>
  <si>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</si>
  <si>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</si>
  <si>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</si>
  <si>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</si>
  <si>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</si>
  <si>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</si>
  <si>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</si>
  <si>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</si>
  <si>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</si>
  <si>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</si>
  <si>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</si>
  <si>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</si>
  <si>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</si>
  <si>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</si>
  <si>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</si>
  <si>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</si>
  <si>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</si>
  <si>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</si>
  <si>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</si>
  <si>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</si>
  <si>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</si>
  <si>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</si>
  <si>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</si>
  <si>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</si>
  <si>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</si>
  <si>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</si>
  <si>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</si>
  <si>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</si>
  <si>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</si>
  <si>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</si>
  <si>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</si>
  <si>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</si>
  <si>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</si>
  <si>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</si>
  <si>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</si>
  <si>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</si>
  <si>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</si>
  <si>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</si>
  <si>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</si>
  <si>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</si>
  <si>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</si>
  <si>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</si>
  <si>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</si>
  <si>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</si>
  <si>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</si>
  <si>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</si>
  <si>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</si>
  <si>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</si>
  <si>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</si>
  <si>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</si>
  <si>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</si>
  <si>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</si>
  <si>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</si>
  <si>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</si>
  <si>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</si>
  <si>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</si>
  <si>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</si>
  <si>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</si>
  <si>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</si>
  <si>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</si>
  <si>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</si>
  <si>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</si>
  <si>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</si>
  <si>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</si>
  <si>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</si>
  <si>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</si>
  <si>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</si>
  <si>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</si>
  <si>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熊本県山江村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</si>
  <si>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</si>
  <si>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</si>
  <si>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</si>
  <si>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</si>
  <si>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</si>
  <si>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</si>
  <si>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</si>
  <si>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</si>
  <si>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</si>
  <si>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</si>
  <si>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</si>
  <si>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</si>
  <si>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</si>
  <si>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</si>
  <si>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</si>
  <si>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</si>
  <si>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</si>
  <si>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</si>
  <si>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</si>
  <si>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</si>
  <si>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</si>
  <si>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</si>
  <si>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</si>
  <si>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</si>
  <si>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</si>
  <si>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</si>
  <si>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</si>
  <si>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</si>
  <si>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</si>
  <si>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</si>
  <si>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</si>
  <si>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</si>
  <si>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</si>
  <si>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</si>
  <si>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</si>
  <si>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</si>
  <si>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簡易水道事業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</si>
  <si>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</si>
  <si>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</si>
  <si>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</si>
  <si>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</si>
  <si>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</si>
  <si>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</si>
  <si>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</si>
  <si>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</si>
  <si>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</si>
  <si>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</si>
  <si>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</si>
  <si>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</si>
  <si>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</si>
  <si>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</si>
  <si>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</si>
  <si>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</si>
  <si>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</si>
  <si>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</si>
  <si>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</si>
  <si>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</si>
  <si>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</si>
  <si>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</si>
  <si>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</si>
  <si>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</si>
  <si>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</si>
  <si>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</si>
  <si>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</si>
  <si>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</si>
  <si>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</si>
  <si>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</si>
  <si>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</si>
  <si>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</si>
  <si>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</si>
  <si>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</si>
  <si>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</si>
  <si>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</si>
  <si>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</si>
  <si>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</si>
  <si>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</si>
  <si>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</si>
  <si>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</si>
  <si>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</si>
  <si>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</si>
  <si>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</si>
  <si>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</si>
  <si>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</si>
  <si>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</si>
  <si>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</si>
  <si>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</si>
  <si>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</si>
  <si>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</si>
  <si>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</si>
  <si>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</si>
  <si>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</si>
  <si>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</si>
  <si>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</si>
  <si>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後期高齢者医療事業</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</si>
  <si>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</si>
  <si>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</si>
  <si>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</si>
  <si>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</si>
  <si>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</si>
  <si>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</si>
  <si>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</si>
  <si>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</si>
  <si>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</si>
  <si>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</si>
  <si>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</si>
  <si>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</si>
  <si>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</si>
  <si>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</si>
  <si>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</si>
  <si>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</si>
  <si>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</si>
  <si>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</si>
  <si>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</si>
  <si>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</si>
  <si>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</si>
  <si>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</si>
  <si>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</si>
  <si>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</si>
  <si>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</si>
  <si>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</si>
  <si>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</si>
  <si>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</si>
  <si>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</si>
  <si>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</si>
  <si>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</si>
  <si>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</si>
  <si>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</si>
  <si>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</si>
  <si>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</si>
  <si>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</si>
  <si>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</si>
  <si>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</si>
  <si>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</si>
  <si>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</si>
  <si>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</si>
  <si>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</si>
  <si>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</si>
  <si>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</si>
  <si>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</si>
  <si>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</si>
  <si>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</si>
  <si>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</si>
  <si>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</si>
  <si>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</si>
  <si>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</si>
  <si>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</si>
  <si>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</si>
  <si>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</si>
  <si>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</si>
  <si>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</si>
  <si>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</si>
  <si>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</si>
  <si>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</si>
  <si>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</si>
  <si>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</si>
  <si>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</si>
  <si>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</si>
  <si>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</si>
  <si>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</si>
  <si>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</si>
  <si>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</si>
  <si>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</si>
  <si>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</si>
  <si>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</si>
  <si>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</si>
  <si>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</si>
  <si>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</si>
  <si>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</si>
  <si>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</si>
  <si>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</si>
  <si>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</si>
  <si>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</si>
  <si>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</si>
  <si>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</si>
  <si>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</si>
  <si>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</si>
  <si>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3.25</t>
  </si>
  <si>
    <t>▲ 4.27</t>
  </si>
  <si>
    <t>▲ 0.24</t>
  </si>
  <si>
    <t>一般会計</t>
  </si>
  <si>
    <t>介護保険事業</t>
  </si>
  <si>
    <t>国民健康保険事業</t>
  </si>
  <si>
    <t>簡易水道事業</t>
  </si>
  <si>
    <t>農業集落排水事業</t>
  </si>
  <si>
    <t>後期高齢者医療事業</t>
  </si>
  <si>
    <t>▲ 0.13</t>
  </si>
  <si>
    <t>その他会計（赤字）</t>
  </si>
  <si>
    <t>その他会計（黒字）</t>
  </si>
  <si>
    <t>株式会社　やまえ</t>
    <rPh sb="0" eb="4">
      <t>カブシキガイシャ</t>
    </rPh>
    <phoneticPr fontId="2"/>
  </si>
  <si>
    <t>くま川鉄道　株式会社</t>
    <rPh sb="2" eb="3">
      <t>カワ</t>
    </rPh>
    <rPh sb="3" eb="5">
      <t>テツドウ</t>
    </rPh>
    <rPh sb="6" eb="10">
      <t>カブシキガイシャ</t>
    </rPh>
    <phoneticPr fontId="2"/>
  </si>
  <si>
    <t>-</t>
    <phoneticPr fontId="2"/>
  </si>
  <si>
    <t>熊本県市町村総合事務組合</t>
    <phoneticPr fontId="2"/>
  </si>
  <si>
    <t>人吉下球磨消防組合</t>
    <phoneticPr fontId="2"/>
  </si>
  <si>
    <t>人吉球磨広域行政組合（一般会計）</t>
    <rPh sb="11" eb="13">
      <t>イッパン</t>
    </rPh>
    <rPh sb="13" eb="15">
      <t>カイケイ</t>
    </rPh>
    <phoneticPr fontId="2"/>
  </si>
  <si>
    <t>人吉球磨広域行政組合（人吉球磨ふるさと市町村圏特別会計）</t>
    <phoneticPr fontId="2"/>
  </si>
  <si>
    <t>人吉球磨広域行政組合（特別養護老人ホーム特別会計）</t>
    <phoneticPr fontId="2"/>
  </si>
  <si>
    <t>熊本県後期高齢者医療広域連合（一般会計）</t>
    <phoneticPr fontId="2"/>
  </si>
  <si>
    <t>熊本県後期高齢者医療広域連合（後期高齢者医療特別会計）</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</si>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</sst>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148956</c:v>
                </c:pt>
                <c:pt idx="1">
                  <c:v>78863</c:v>
                </c:pt>
                <c:pt idx="2">
                  <c:v>82245</c:v>
                </c:pt>
                <c:pt idx="3">
                  <c:v>56129</c:v>
                </c:pt>
                <c:pt idx="4">
                  <c:v>157392</c:v>
                </c:pt>
              </c:numCache>
            </c:numRef>
          </c:val>
          <c:smooth val="0"/>
        </c:ser>
        <c:dLbls>
          <c:showLegendKey val="0"/>
          <c:showVal val="0"/>
          <c:showCatName val="0"/>
          <c:showSerName val="0"/>
          <c:showPercent val="0"/>
          <c:showBubbleSize val="0"/>
        </c:dLbls>
        <c:marker val="1"/>
        <c:smooth val="0"/>
        <c:axId val="255107072"/>
        <c:axId val="255108992"/>
      </c:lineChart>
      <c:catAx>
        <c:axId val="2551070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108992"/>
        <c:crosses val="autoZero"/>
        <c:auto val="1"/>
        <c:lblAlgn val="ctr"/>
        <c:lblOffset val="100"/>
        <c:tickLblSkip val="1"/>
        <c:tickMarkSkip val="1"/>
        <c:noMultiLvlLbl val="0"/>
      </c:catAx>
      <c:valAx>
        <c:axId val="25510899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107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11.2</c:v>
                </c:pt>
                <c:pt idx="1">
                  <c:v>15.06</c:v>
                </c:pt>
                <c:pt idx="2">
                  <c:v>12.03</c:v>
                </c:pt>
                <c:pt idx="3">
                  <c:v>13.45</c:v>
                </c:pt>
                <c:pt idx="4">
                  <c:v>15.06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50.53</c:v>
                </c:pt>
                <c:pt idx="1">
                  <c:v>51.97</c:v>
                </c:pt>
                <c:pt idx="2">
                  <c:v>52.43</c:v>
                </c:pt>
                <c:pt idx="3">
                  <c:v>53.03</c:v>
                </c:pt>
                <c:pt idx="4">
                  <c:v>52.84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79314816"/>
        <c:axId val="279316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-3.25</c:v>
                </c:pt>
                <c:pt idx="1">
                  <c:v>6.24</c:v>
                </c:pt>
                <c:pt idx="2">
                  <c:v>-4.2699999999999996</c:v>
                </c:pt>
                <c:pt idx="3">
                  <c:v>3.59</c:v>
                </c:pt>
                <c:pt idx="4">
                  <c:v>-0.24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79314816"/>
        <c:axId val="279316736"/>
      </c:lineChart>
      <c:catAx>
        <c:axId val="27931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9316736"/>
        <c:crosses val="autoZero"/>
        <c:auto val="1"/>
        <c:lblAlgn val="ctr"/>
        <c:lblOffset val="100"/>
        <c:tickLblSkip val="1"/>
        <c:tickMarkSkip val="1"/>
        <c:noMultiLvlLbl val="0"/>
      </c:catAx>
      <c:valAx>
        <c:axId val="27931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31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0.15</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0.13</c:v>
                </c:pt>
                <c:pt idx="7">
                  <c:v>#N/A</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0.55000000000000004</c:v>
                </c:pt>
                <c:pt idx="2">
                  <c:v>#N/A</c:v>
                </c:pt>
                <c:pt idx="3">
                  <c:v>0.48</c:v>
                </c:pt>
                <c:pt idx="4">
                  <c:v>#N/A</c:v>
                </c:pt>
                <c:pt idx="5">
                  <c:v>0.42</c:v>
                </c:pt>
                <c:pt idx="6">
                  <c:v>#N/A</c:v>
                </c:pt>
                <c:pt idx="7">
                  <c:v>0.4</c:v>
                </c:pt>
                <c:pt idx="8">
                  <c:v>#N/A</c:v>
                </c:pt>
                <c:pt idx="9">
                  <c:v>0.38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0.78</c:v>
                </c:pt>
                <c:pt idx="2">
                  <c:v>#N/A</c:v>
                </c:pt>
                <c:pt idx="3">
                  <c:v>0.27</c:v>
                </c:pt>
                <c:pt idx="4">
                  <c:v>#N/A</c:v>
                </c:pt>
                <c:pt idx="5">
                  <c:v>0.44</c:v>
                </c:pt>
                <c:pt idx="6">
                  <c:v>#N/A</c:v>
                </c:pt>
                <c:pt idx="7">
                  <c:v>0.38</c:v>
                </c:pt>
                <c:pt idx="8">
                  <c:v>#N/A</c:v>
                </c:pt>
                <c:pt idx="9">
                  <c:v>0.43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2.76</c:v>
                </c:pt>
                <c:pt idx="2">
                  <c:v>#N/A</c:v>
                </c:pt>
                <c:pt idx="3">
                  <c:v>1.66</c:v>
                </c:pt>
                <c:pt idx="4">
                  <c:v>#N/A</c:v>
                </c:pt>
                <c:pt idx="5">
                  <c:v>0.74</c:v>
                </c:pt>
                <c:pt idx="6">
                  <c:v>#N/A</c:v>
                </c:pt>
                <c:pt idx="7">
                  <c:v>0.51</c:v>
                </c:pt>
                <c:pt idx="8">
                  <c:v>#N/A</c:v>
                </c:pt>
                <c:pt idx="9">
                  <c:v>2.1800000000000002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0.63</c:v>
                </c:pt>
                <c:pt idx="2">
                  <c:v>#N/A</c:v>
                </c:pt>
                <c:pt idx="3">
                  <c:v>1.34</c:v>
                </c:pt>
                <c:pt idx="4">
                  <c:v>#N/A</c:v>
                </c:pt>
                <c:pt idx="5">
                  <c:v>0.93</c:v>
                </c:pt>
                <c:pt idx="6">
                  <c:v>#N/A</c:v>
                </c:pt>
                <c:pt idx="7">
                  <c:v>2.0299999999999998</c:v>
                </c:pt>
                <c:pt idx="8">
                  <c:v>#N/A</c:v>
                </c:pt>
                <c:pt idx="9">
                  <c:v>2.62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11.19</c:v>
                </c:pt>
                <c:pt idx="2">
                  <c:v>#N/A</c:v>
                </c:pt>
                <c:pt idx="3">
                  <c:v>15.06</c:v>
                </c:pt>
                <c:pt idx="4">
                  <c:v>#N/A</c:v>
                </c:pt>
                <c:pt idx="5">
                  <c:v>12.03</c:v>
                </c:pt>
                <c:pt idx="6">
                  <c:v>#N/A</c:v>
                </c:pt>
                <c:pt idx="7">
                  <c:v>13.44</c:v>
                </c:pt>
                <c:pt idx="8">
                  <c:v>#N/A</c:v>
                </c:pt>
                <c:pt idx="9">
                  <c:v>15.14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79447808"/>
        <c:axId val="279449600"/>
      </c:barChart>
      <c:catAx>
        <c:axId val="27944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9449600"/>
        <c:crosses val="autoZero"/>
        <c:auto val="1"/>
        <c:lblAlgn val="ctr"/>
        <c:lblOffset val="100"/>
        <c:tickLblSkip val="1"/>
        <c:tickMarkSkip val="1"/>
        <c:noMultiLvlLbl val="0"/>
      </c:catAx>
      <c:valAx>
        <c:axId val="27944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447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335</c:v>
                </c:pt>
                <c:pt idx="5">
                  <c:v>399</c:v>
                </c:pt>
                <c:pt idx="8">
                  <c:v>464</c:v>
                </c:pt>
                <c:pt idx="11">
                  <c:v>391</c:v>
                </c:pt>
                <c:pt idx="14">
                  <c:v>368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18</c:v>
                </c:pt>
                <c:pt idx="6">
                  <c:v>18</c:v>
                </c:pt>
                <c:pt idx="9">
                  <c:v>18</c:v>
                </c:pt>
                <c:pt idx="12">
                  <c:v>19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141</c:v>
                </c:pt>
                <c:pt idx="3">
                  <c:v>142</c:v>
                </c:pt>
                <c:pt idx="6">
                  <c:v>158</c:v>
                </c:pt>
                <c:pt idx="9">
                  <c:v>178</c:v>
                </c:pt>
                <c:pt idx="12">
                  <c:v>149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312</c:v>
                </c:pt>
                <c:pt idx="3">
                  <c:v>382</c:v>
                </c:pt>
                <c:pt idx="6">
                  <c:v>383</c:v>
                </c:pt>
                <c:pt idx="9">
                  <c:v>353</c:v>
                </c:pt>
                <c:pt idx="12">
                  <c:v>334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80900736"/>
        <c:axId val="280902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137</c:v>
                </c:pt>
                <c:pt idx="2">
                  <c:v>#N/A</c:v>
                </c:pt>
                <c:pt idx="3">
                  <c:v>#N/A</c:v>
                </c:pt>
                <c:pt idx="4">
                  <c:v>143</c:v>
                </c:pt>
                <c:pt idx="5">
                  <c:v>#N/A</c:v>
                </c:pt>
                <c:pt idx="6">
                  <c:v>#N/A</c:v>
                </c:pt>
                <c:pt idx="7">
                  <c:v>95</c:v>
                </c:pt>
                <c:pt idx="8">
                  <c:v>#N/A</c:v>
                </c:pt>
                <c:pt idx="9">
                  <c:v>#N/A</c:v>
                </c:pt>
                <c:pt idx="10">
                  <c:v>158</c:v>
                </c:pt>
                <c:pt idx="11">
                  <c:v>#N/A</c:v>
                </c:pt>
                <c:pt idx="12">
                  <c:v>#N/A</c:v>
                </c:pt>
                <c:pt idx="13">
                  <c:v>134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80900736"/>
        <c:axId val="280902656"/>
      </c:lineChart>
      <c:catAx>
        <c:axId val="28090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0902656"/>
        <c:crosses val="autoZero"/>
        <c:auto val="1"/>
        <c:lblAlgn val="ctr"/>
        <c:lblOffset val="100"/>
        <c:tickLblSkip val="1"/>
        <c:tickMarkSkip val="1"/>
        <c:noMultiLvlLbl val="0"/>
      </c:catAx>
      <c:valAx>
        <c:axId val="28090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90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3141</c:v>
                </c:pt>
                <c:pt idx="5">
                  <c:v>2872</c:v>
                </c:pt>
                <c:pt idx="8">
                  <c:v>2778</c:v>
                </c:pt>
                <c:pt idx="11">
                  <c:v>2663</c:v>
                </c:pt>
                <c:pt idx="14">
                  <c:v>2911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303</c:v>
                </c:pt>
                <c:pt idx="5">
                  <c:v>291</c:v>
                </c:pt>
                <c:pt idx="8">
                  <c:v>266</c:v>
                </c:pt>
                <c:pt idx="11">
                  <c:v>241</c:v>
                </c:pt>
                <c:pt idx="14">
                  <c:v>278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2285</c:v>
                </c:pt>
                <c:pt idx="5">
                  <c:v>2385</c:v>
                </c:pt>
                <c:pt idx="8">
                  <c:v>2392</c:v>
                </c:pt>
                <c:pt idx="11">
                  <c:v>2418</c:v>
                </c:pt>
                <c:pt idx="14">
                  <c:v>2359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596</c:v>
                </c:pt>
                <c:pt idx="3">
                  <c:v>571</c:v>
                </c:pt>
                <c:pt idx="6">
                  <c:v>507</c:v>
                </c:pt>
                <c:pt idx="9">
                  <c:v>500</c:v>
                </c:pt>
                <c:pt idx="12">
                  <c:v>461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72</c:v>
                </c:pt>
                <c:pt idx="3">
                  <c:v>59</c:v>
                </c:pt>
                <c:pt idx="6">
                  <c:v>45</c:v>
                </c:pt>
                <c:pt idx="9">
                  <c:v>70</c:v>
                </c:pt>
                <c:pt idx="12">
                  <c:v>54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1792</c:v>
                </c:pt>
                <c:pt idx="3">
                  <c:v>1611</c:v>
                </c:pt>
                <c:pt idx="6">
                  <c:v>1534</c:v>
                </c:pt>
                <c:pt idx="9">
                  <c:v>1414</c:v>
                </c:pt>
                <c:pt idx="12">
                  <c:v>1363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3556</c:v>
                </c:pt>
                <c:pt idx="3">
                  <c:v>3401</c:v>
                </c:pt>
                <c:pt idx="6">
                  <c:v>3252</c:v>
                </c:pt>
                <c:pt idx="9">
                  <c:v>3104</c:v>
                </c:pt>
                <c:pt idx="12">
                  <c:v>3319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82522368"/>
        <c:axId val="282524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287</c:v>
                </c:pt>
                <c:pt idx="2">
                  <c:v>#N/A</c:v>
                </c:pt>
                <c:pt idx="3">
                  <c:v>#N/A</c:v>
                </c:pt>
                <c:pt idx="4">
                  <c:v>95</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82522368"/>
        <c:axId val="282524288"/>
      </c:lineChart>
      <c:catAx>
        <c:axId val="28252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2524288"/>
        <c:crosses val="autoZero"/>
        <c:auto val="1"/>
        <c:lblAlgn val="ctr"/>
        <c:lblOffset val="100"/>
        <c:tickLblSkip val="1"/>
        <c:tickMarkSkip val="1"/>
        <c:noMultiLvlLbl val="0"/>
      </c:catAx>
      <c:valAx>
        <c:axId val="28252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52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3,600
3,594
121.19
3,636,286
3,328,268
287,010
1,906,227
3,318,613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人口の減少や、村内に中心となる産業がないため、自主財源に乏しく財政基盤が非常に弱い。類似団体平均と比較しても</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下回っている。地方においては未だ景気の回復が見られない状況にあり、税収の増加や誘致企業の進出等が思うように進まないため、ここ数年は横ばい状態が続いている。自主財源の確保に向け、基幹産業である農林業の振興を中心に税収向上を図っていく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39624</xdr:rowOff>
    </xdr:from>
    <xdr:to>
      <xdr:col>7</xdr:col>
      <xdr:colOff>152400</xdr:colOff>
      <xdr:row>44</xdr:row>
      <xdr:rowOff>39624</xdr:rowOff>
    </xdr:to>
    <xdr:cxnSp macro="">
      <xdr:nvCxnSpPr>
        <xdr:cNvPr id="65" name="直線コネクタ 64"/>
        <xdr:cNvCxnSpPr/>
      </xdr:nvCxnSpPr>
      <xdr:spPr>
        <a:xfrm>
          <a:off x="4114800" y="7583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39624</xdr:rowOff>
    </xdr:from>
    <xdr:to>
      <xdr:col>6</xdr:col>
      <xdr:colOff>0</xdr:colOff>
      <xdr:row>44</xdr:row>
      <xdr:rowOff>39624</xdr:rowOff>
    </xdr:to>
    <xdr:cxnSp macro="">
      <xdr:nvCxnSpPr>
        <xdr:cNvPr id="68" name="直線コネクタ 67"/>
        <xdr:cNvCxnSpPr/>
      </xdr:nvCxnSpPr>
      <xdr:spPr>
        <a:xfrm>
          <a:off x="3225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39624</xdr:rowOff>
    </xdr:from>
    <xdr:to>
      <xdr:col>4</xdr:col>
      <xdr:colOff>482600</xdr:colOff>
      <xdr:row>44</xdr:row>
      <xdr:rowOff>39624</xdr:rowOff>
    </xdr:to>
    <xdr:cxnSp macro="">
      <xdr:nvCxnSpPr>
        <xdr:cNvPr id="71" name="直線コネクタ 70"/>
        <xdr:cNvCxnSpPr/>
      </xdr:nvCxnSpPr>
      <xdr:spPr>
        <a:xfrm>
          <a:off x="2336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39624</xdr:rowOff>
    </xdr:from>
    <xdr:to>
      <xdr:col>3</xdr:col>
      <xdr:colOff>279400</xdr:colOff>
      <xdr:row>44</xdr:row>
      <xdr:rowOff>39624</xdr:rowOff>
    </xdr:to>
    <xdr:cxnSp macro="">
      <xdr:nvCxnSpPr>
        <xdr:cNvPr id="74" name="直線コネクタ 73"/>
        <xdr:cNvCxnSpPr/>
      </xdr:nvCxnSpPr>
      <xdr:spPr>
        <a:xfrm>
          <a:off x="1447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160274</xdr:rowOff>
    </xdr:from>
    <xdr:to>
      <xdr:col>7</xdr:col>
      <xdr:colOff>203200</xdr:colOff>
      <xdr:row>44</xdr:row>
      <xdr:rowOff>90424</xdr:rowOff>
    </xdr:to>
    <xdr:sp macro="" textlink="">
      <xdr:nvSpPr>
        <xdr:cNvPr id="84" name="円/楕円 83"/>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160274</xdr:rowOff>
    </xdr:from>
    <xdr:to>
      <xdr:col>6</xdr:col>
      <xdr:colOff>50800</xdr:colOff>
      <xdr:row>44</xdr:row>
      <xdr:rowOff>90424</xdr:rowOff>
    </xdr:to>
    <xdr:sp macro="" textlink="">
      <xdr:nvSpPr>
        <xdr:cNvPr id="86" name="円/楕円 85"/>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75201</xdr:rowOff>
    </xdr:from>
    <xdr:ext cx="736600" cy="259045"/>
    <xdr:sp macro="" textlink="">
      <xdr:nvSpPr>
        <xdr:cNvPr id="87" name="テキスト ボックス 86"/>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160274</xdr:rowOff>
    </xdr:from>
    <xdr:to>
      <xdr:col>4</xdr:col>
      <xdr:colOff>533400</xdr:colOff>
      <xdr:row>44</xdr:row>
      <xdr:rowOff>90424</xdr:rowOff>
    </xdr:to>
    <xdr:sp macro="" textlink="">
      <xdr:nvSpPr>
        <xdr:cNvPr id="88" name="円/楕円 87"/>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75201</xdr:rowOff>
    </xdr:from>
    <xdr:ext cx="762000" cy="259045"/>
    <xdr:sp macro="" textlink="">
      <xdr:nvSpPr>
        <xdr:cNvPr id="89" name="テキスト ボックス 88"/>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160274</xdr:rowOff>
    </xdr:from>
    <xdr:to>
      <xdr:col>3</xdr:col>
      <xdr:colOff>330200</xdr:colOff>
      <xdr:row>44</xdr:row>
      <xdr:rowOff>90424</xdr:rowOff>
    </xdr:to>
    <xdr:sp macro="" textlink="">
      <xdr:nvSpPr>
        <xdr:cNvPr id="90" name="円/楕円 89"/>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75201</xdr:rowOff>
    </xdr:from>
    <xdr:ext cx="762000" cy="259045"/>
    <xdr:sp macro="" textlink="">
      <xdr:nvSpPr>
        <xdr:cNvPr id="91" name="テキスト ボックス 90"/>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160274</xdr:rowOff>
    </xdr:from>
    <xdr:to>
      <xdr:col>2</xdr:col>
      <xdr:colOff>127000</xdr:colOff>
      <xdr:row>44</xdr:row>
      <xdr:rowOff>90424</xdr:rowOff>
    </xdr:to>
    <xdr:sp macro="" textlink="">
      <xdr:nvSpPr>
        <xdr:cNvPr id="92" name="円/楕円 91"/>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75201</xdr:rowOff>
    </xdr:from>
    <xdr:ext cx="762000" cy="259045"/>
    <xdr:sp macro="" textlink="">
      <xdr:nvSpPr>
        <xdr:cNvPr id="93" name="テキスト ボックス 92"/>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ポイントと大きく上回っている。</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％に近い数値であり、財政の硬直化が見られる。扶助費、</a:t>
          </a:r>
          <a:r>
            <a:rPr kumimoji="1" lang="ja-JP" altLang="ja-JP" sz="1100">
              <a:solidFill>
                <a:sysClr val="windowText" lastClr="000000"/>
              </a:solidFill>
              <a:effectLst/>
              <a:latin typeface="+mn-lt"/>
              <a:ea typeface="+mn-ea"/>
              <a:cs typeface="+mn-cs"/>
            </a:rPr>
            <a:t>補助費</a:t>
          </a:r>
          <a:r>
            <a:rPr kumimoji="1" lang="ja-JP" altLang="en-US" sz="1100">
              <a:solidFill>
                <a:sysClr val="windowText" lastClr="000000"/>
              </a:solidFill>
              <a:effectLst/>
              <a:latin typeface="+mn-lt"/>
              <a:ea typeface="+mn-ea"/>
              <a:cs typeface="+mn-cs"/>
            </a:rPr>
            <a:t>等</a:t>
          </a:r>
          <a:r>
            <a:rPr kumimoji="1" lang="ja-JP" altLang="ja-JP" sz="1100">
              <a:solidFill>
                <a:schemeClr val="dk1"/>
              </a:solidFill>
              <a:effectLst/>
              <a:latin typeface="+mn-lt"/>
              <a:ea typeface="+mn-ea"/>
              <a:cs typeface="+mn-cs"/>
            </a:rPr>
            <a:t>や物件費等の固定的経費を抑制し、村税等の自主財源の確保にも努める必要がある。事務事業等の一層の見直しを行い、</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％を切るように歳入歳出の両面から改善を図る。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98878</xdr:rowOff>
    </xdr:from>
    <xdr:to>
      <xdr:col>7</xdr:col>
      <xdr:colOff>152400</xdr:colOff>
      <xdr:row>65</xdr:row>
      <xdr:rowOff>119562</xdr:rowOff>
    </xdr:to>
    <xdr:cxnSp macro="">
      <xdr:nvCxnSpPr>
        <xdr:cNvPr id="130" name="直線コネクタ 129"/>
        <xdr:cNvCxnSpPr/>
      </xdr:nvCxnSpPr>
      <xdr:spPr>
        <a:xfrm>
          <a:off x="4114800" y="11243128"/>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98878</xdr:rowOff>
    </xdr:from>
    <xdr:to>
      <xdr:col>6</xdr:col>
      <xdr:colOff>0</xdr:colOff>
      <xdr:row>65</xdr:row>
      <xdr:rowOff>160927</xdr:rowOff>
    </xdr:to>
    <xdr:cxnSp macro="">
      <xdr:nvCxnSpPr>
        <xdr:cNvPr id="133" name="直線コネクタ 132"/>
        <xdr:cNvCxnSpPr/>
      </xdr:nvCxnSpPr>
      <xdr:spPr>
        <a:xfrm flipV="1">
          <a:off x="3225800" y="112431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135890</xdr:rowOff>
    </xdr:from>
    <xdr:to>
      <xdr:col>4</xdr:col>
      <xdr:colOff>482600</xdr:colOff>
      <xdr:row>65</xdr:row>
      <xdr:rowOff>160927</xdr:rowOff>
    </xdr:to>
    <xdr:cxnSp macro="">
      <xdr:nvCxnSpPr>
        <xdr:cNvPr id="136" name="直線コネクタ 135"/>
        <xdr:cNvCxnSpPr/>
      </xdr:nvCxnSpPr>
      <xdr:spPr>
        <a:xfrm>
          <a:off x="2336800" y="11108690"/>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121194</xdr:rowOff>
    </xdr:from>
    <xdr:to>
      <xdr:col>3</xdr:col>
      <xdr:colOff>279400</xdr:colOff>
      <xdr:row>64</xdr:row>
      <xdr:rowOff>135890</xdr:rowOff>
    </xdr:to>
    <xdr:cxnSp macro="">
      <xdr:nvCxnSpPr>
        <xdr:cNvPr id="139" name="直線コネクタ 138"/>
        <xdr:cNvCxnSpPr/>
      </xdr:nvCxnSpPr>
      <xdr:spPr>
        <a:xfrm>
          <a:off x="1447800" y="10922544"/>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68762</xdr:rowOff>
    </xdr:from>
    <xdr:to>
      <xdr:col>7</xdr:col>
      <xdr:colOff>203200</xdr:colOff>
      <xdr:row>65</xdr:row>
      <xdr:rowOff>170362</xdr:rowOff>
    </xdr:to>
    <xdr:sp macro="" textlink="">
      <xdr:nvSpPr>
        <xdr:cNvPr id="149" name="円/楕円 148"/>
        <xdr:cNvSpPr/>
      </xdr:nvSpPr>
      <xdr:spPr>
        <a:xfrm>
          <a:off x="49022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40839</xdr:rowOff>
    </xdr:from>
    <xdr:ext cx="762000" cy="259045"/>
    <xdr:sp macro="" textlink="">
      <xdr:nvSpPr>
        <xdr:cNvPr id="150" name="財政構造の弾力性該当値テキスト"/>
        <xdr:cNvSpPr txBox="1"/>
      </xdr:nvSpPr>
      <xdr:spPr>
        <a:xfrm>
          <a:off x="5041900" y="111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48078</xdr:rowOff>
    </xdr:from>
    <xdr:to>
      <xdr:col>6</xdr:col>
      <xdr:colOff>50800</xdr:colOff>
      <xdr:row>65</xdr:row>
      <xdr:rowOff>149678</xdr:rowOff>
    </xdr:to>
    <xdr:sp macro="" textlink="">
      <xdr:nvSpPr>
        <xdr:cNvPr id="151" name="円/楕円 150"/>
        <xdr:cNvSpPr/>
      </xdr:nvSpPr>
      <xdr:spPr>
        <a:xfrm>
          <a:off x="4064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134455</xdr:rowOff>
    </xdr:from>
    <xdr:ext cx="736600" cy="259045"/>
    <xdr:sp macro="" textlink="">
      <xdr:nvSpPr>
        <xdr:cNvPr id="152" name="テキスト ボックス 151"/>
        <xdr:cNvSpPr txBox="1"/>
      </xdr:nvSpPr>
      <xdr:spPr>
        <a:xfrm>
          <a:off x="3733800" y="1127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110127</xdr:rowOff>
    </xdr:from>
    <xdr:to>
      <xdr:col>4</xdr:col>
      <xdr:colOff>533400</xdr:colOff>
      <xdr:row>66</xdr:row>
      <xdr:rowOff>40277</xdr:rowOff>
    </xdr:to>
    <xdr:sp macro="" textlink="">
      <xdr:nvSpPr>
        <xdr:cNvPr id="153" name="円/楕円 152"/>
        <xdr:cNvSpPr/>
      </xdr:nvSpPr>
      <xdr:spPr>
        <a:xfrm>
          <a:off x="3175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25054</xdr:rowOff>
    </xdr:from>
    <xdr:ext cx="762000" cy="259045"/>
    <xdr:sp macro="" textlink="">
      <xdr:nvSpPr>
        <xdr:cNvPr id="154" name="テキスト ボックス 153"/>
        <xdr:cNvSpPr txBox="1"/>
      </xdr:nvSpPr>
      <xdr:spPr>
        <a:xfrm>
          <a:off x="2844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85090</xdr:rowOff>
    </xdr:from>
    <xdr:to>
      <xdr:col>3</xdr:col>
      <xdr:colOff>330200</xdr:colOff>
      <xdr:row>65</xdr:row>
      <xdr:rowOff>15240</xdr:rowOff>
    </xdr:to>
    <xdr:sp macro="" textlink="">
      <xdr:nvSpPr>
        <xdr:cNvPr id="155" name="円/楕円 154"/>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17</xdr:rowOff>
    </xdr:from>
    <xdr:ext cx="762000" cy="259045"/>
    <xdr:sp macro="" textlink="">
      <xdr:nvSpPr>
        <xdr:cNvPr id="156" name="テキスト ボックス 155"/>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70394</xdr:rowOff>
    </xdr:from>
    <xdr:to>
      <xdr:col>2</xdr:col>
      <xdr:colOff>127000</xdr:colOff>
      <xdr:row>64</xdr:row>
      <xdr:rowOff>544</xdr:rowOff>
    </xdr:to>
    <xdr:sp macro="" textlink="">
      <xdr:nvSpPr>
        <xdr:cNvPr id="157" name="円/楕円 156"/>
        <xdr:cNvSpPr/>
      </xdr:nvSpPr>
      <xdr:spPr>
        <a:xfrm>
          <a:off x="1397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156771</xdr:rowOff>
    </xdr:from>
    <xdr:ext cx="762000" cy="259045"/>
    <xdr:sp macro="" textlink="">
      <xdr:nvSpPr>
        <xdr:cNvPr id="158" name="テキスト ボックス 157"/>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[265,033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昨年度に比べ</a:t>
          </a:r>
          <a:r>
            <a:rPr kumimoji="1" lang="en-US" altLang="ja-JP" sz="1100">
              <a:solidFill>
                <a:schemeClr val="dk1"/>
              </a:solidFill>
              <a:effectLst/>
              <a:latin typeface="+mn-lt"/>
              <a:ea typeface="+mn-ea"/>
              <a:cs typeface="+mn-cs"/>
            </a:rPr>
            <a:t>10,763</a:t>
          </a:r>
          <a:r>
            <a:rPr kumimoji="1" lang="ja-JP" altLang="ja-JP" sz="1100">
              <a:solidFill>
                <a:schemeClr val="dk1"/>
              </a:solidFill>
              <a:effectLst/>
              <a:latin typeface="+mn-lt"/>
              <a:ea typeface="+mn-ea"/>
              <a:cs typeface="+mn-cs"/>
            </a:rPr>
            <a:t>円増となっており、近年ほぼ横ばいであった数値が昨年より若干上昇している。施設の老朽化に伴う維持補修費と物件費等の増加が主な要因である。類似団体平均と比較すると</a:t>
          </a:r>
          <a:r>
            <a:rPr kumimoji="1" lang="en-US" altLang="ja-JP" sz="1100">
              <a:solidFill>
                <a:schemeClr val="dk1"/>
              </a:solidFill>
              <a:effectLst/>
              <a:latin typeface="+mn-lt"/>
              <a:ea typeface="+mn-ea"/>
              <a:cs typeface="+mn-cs"/>
            </a:rPr>
            <a:t>142,370</a:t>
          </a:r>
          <a:r>
            <a:rPr kumimoji="1" lang="ja-JP" altLang="ja-JP" sz="1100">
              <a:solidFill>
                <a:schemeClr val="dk1"/>
              </a:solidFill>
              <a:effectLst/>
              <a:latin typeface="+mn-lt"/>
              <a:ea typeface="+mn-ea"/>
              <a:cs typeface="+mn-cs"/>
            </a:rPr>
            <a:t>円低くなっているが、これは職員の平均年齢が低いことが要因であると思われる。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職員の昇給・昇格による人件費の増加が見込まれるため、年齢構成等を配慮した職員数の適正な管理を行っていく必要がある。また、施設の維持補修等については、「公共施設等総合管理計画」を策定し、施設の更新・統廃合を含めた長期的計画により、経費の平準化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147932</xdr:rowOff>
    </xdr:from>
    <xdr:to>
      <xdr:col>7</xdr:col>
      <xdr:colOff>152400</xdr:colOff>
      <xdr:row>81</xdr:row>
      <xdr:rowOff>160300</xdr:rowOff>
    </xdr:to>
    <xdr:cxnSp macro="">
      <xdr:nvCxnSpPr>
        <xdr:cNvPr id="194" name="直線コネクタ 193"/>
        <xdr:cNvCxnSpPr/>
      </xdr:nvCxnSpPr>
      <xdr:spPr>
        <a:xfrm>
          <a:off x="4114800" y="14035382"/>
          <a:ext cx="838200" cy="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131291</xdr:rowOff>
    </xdr:from>
    <xdr:to>
      <xdr:col>6</xdr:col>
      <xdr:colOff>0</xdr:colOff>
      <xdr:row>81</xdr:row>
      <xdr:rowOff>147932</xdr:rowOff>
    </xdr:to>
    <xdr:cxnSp macro="">
      <xdr:nvCxnSpPr>
        <xdr:cNvPr id="197" name="直線コネクタ 196"/>
        <xdr:cNvCxnSpPr/>
      </xdr:nvCxnSpPr>
      <xdr:spPr>
        <a:xfrm>
          <a:off x="3225800" y="14018741"/>
          <a:ext cx="889000" cy="1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98250</xdr:rowOff>
    </xdr:from>
    <xdr:to>
      <xdr:col>4</xdr:col>
      <xdr:colOff>482600</xdr:colOff>
      <xdr:row>81</xdr:row>
      <xdr:rowOff>131291</xdr:rowOff>
    </xdr:to>
    <xdr:cxnSp macro="">
      <xdr:nvCxnSpPr>
        <xdr:cNvPr id="200" name="直線コネクタ 199"/>
        <xdr:cNvCxnSpPr/>
      </xdr:nvCxnSpPr>
      <xdr:spPr>
        <a:xfrm>
          <a:off x="2336800" y="13985700"/>
          <a:ext cx="889000" cy="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98250</xdr:rowOff>
    </xdr:from>
    <xdr:to>
      <xdr:col>3</xdr:col>
      <xdr:colOff>279400</xdr:colOff>
      <xdr:row>81</xdr:row>
      <xdr:rowOff>112407</xdr:rowOff>
    </xdr:to>
    <xdr:cxnSp macro="">
      <xdr:nvCxnSpPr>
        <xdr:cNvPr id="203" name="直線コネクタ 202"/>
        <xdr:cNvCxnSpPr/>
      </xdr:nvCxnSpPr>
      <xdr:spPr>
        <a:xfrm flipV="1">
          <a:off x="1447800" y="13985700"/>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109500</xdr:rowOff>
    </xdr:from>
    <xdr:to>
      <xdr:col>7</xdr:col>
      <xdr:colOff>203200</xdr:colOff>
      <xdr:row>82</xdr:row>
      <xdr:rowOff>39650</xdr:rowOff>
    </xdr:to>
    <xdr:sp macro="" textlink="">
      <xdr:nvSpPr>
        <xdr:cNvPr id="213" name="円/楕円 212"/>
        <xdr:cNvSpPr/>
      </xdr:nvSpPr>
      <xdr:spPr>
        <a:xfrm>
          <a:off x="4902200" y="139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30777</xdr:rowOff>
    </xdr:from>
    <xdr:ext cx="762000" cy="259045"/>
    <xdr:sp macro="" textlink="">
      <xdr:nvSpPr>
        <xdr:cNvPr id="214" name="人件費・物件費等の状況該当値テキスト"/>
        <xdr:cNvSpPr txBox="1"/>
      </xdr:nvSpPr>
      <xdr:spPr>
        <a:xfrm>
          <a:off x="5041900" y="1391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265,033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97132</xdr:rowOff>
    </xdr:from>
    <xdr:to>
      <xdr:col>6</xdr:col>
      <xdr:colOff>50800</xdr:colOff>
      <xdr:row>82</xdr:row>
      <xdr:rowOff>27282</xdr:rowOff>
    </xdr:to>
    <xdr:sp macro="" textlink="">
      <xdr:nvSpPr>
        <xdr:cNvPr id="215" name="円/楕円 214"/>
        <xdr:cNvSpPr/>
      </xdr:nvSpPr>
      <xdr:spPr>
        <a:xfrm>
          <a:off x="4064000" y="139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37459</xdr:rowOff>
    </xdr:from>
    <xdr:ext cx="736600" cy="259045"/>
    <xdr:sp macro="" textlink="">
      <xdr:nvSpPr>
        <xdr:cNvPr id="216" name="テキスト ボックス 215"/>
        <xdr:cNvSpPr txBox="1"/>
      </xdr:nvSpPr>
      <xdr:spPr>
        <a:xfrm>
          <a:off x="3733800" y="1375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254,270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80491</xdr:rowOff>
    </xdr:from>
    <xdr:to>
      <xdr:col>4</xdr:col>
      <xdr:colOff>533400</xdr:colOff>
      <xdr:row>82</xdr:row>
      <xdr:rowOff>10641</xdr:rowOff>
    </xdr:to>
    <xdr:sp macro="" textlink="">
      <xdr:nvSpPr>
        <xdr:cNvPr id="217" name="円/楕円 216"/>
        <xdr:cNvSpPr/>
      </xdr:nvSpPr>
      <xdr:spPr>
        <a:xfrm>
          <a:off x="3175000" y="1396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20818</xdr:rowOff>
    </xdr:from>
    <xdr:ext cx="762000" cy="259045"/>
    <xdr:sp macro="" textlink="">
      <xdr:nvSpPr>
        <xdr:cNvPr id="218" name="テキスト ボックス 217"/>
        <xdr:cNvSpPr txBox="1"/>
      </xdr:nvSpPr>
      <xdr:spPr>
        <a:xfrm>
          <a:off x="2844800" y="1373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239,787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47450</xdr:rowOff>
    </xdr:from>
    <xdr:to>
      <xdr:col>3</xdr:col>
      <xdr:colOff>330200</xdr:colOff>
      <xdr:row>81</xdr:row>
      <xdr:rowOff>149050</xdr:rowOff>
    </xdr:to>
    <xdr:sp macro="" textlink="">
      <xdr:nvSpPr>
        <xdr:cNvPr id="219" name="円/楕円 218"/>
        <xdr:cNvSpPr/>
      </xdr:nvSpPr>
      <xdr:spPr>
        <a:xfrm>
          <a:off x="2286000" y="139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159227</xdr:rowOff>
    </xdr:from>
    <xdr:ext cx="762000" cy="259045"/>
    <xdr:sp macro="" textlink="">
      <xdr:nvSpPr>
        <xdr:cNvPr id="220" name="テキスト ボックス 219"/>
        <xdr:cNvSpPr txBox="1"/>
      </xdr:nvSpPr>
      <xdr:spPr>
        <a:xfrm>
          <a:off x="1955800" y="137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211,032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61607</xdr:rowOff>
    </xdr:from>
    <xdr:to>
      <xdr:col>2</xdr:col>
      <xdr:colOff>127000</xdr:colOff>
      <xdr:row>81</xdr:row>
      <xdr:rowOff>163207</xdr:rowOff>
    </xdr:to>
    <xdr:sp macro="" textlink="">
      <xdr:nvSpPr>
        <xdr:cNvPr id="221" name="円/楕円 220"/>
        <xdr:cNvSpPr/>
      </xdr:nvSpPr>
      <xdr:spPr>
        <a:xfrm>
          <a:off x="1397000" y="1394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1934</xdr:rowOff>
    </xdr:from>
    <xdr:ext cx="762000" cy="259045"/>
    <xdr:sp macro="" textlink="">
      <xdr:nvSpPr>
        <xdr:cNvPr id="222" name="テキスト ボックス 221"/>
        <xdr:cNvSpPr txBox="1"/>
      </xdr:nvSpPr>
      <xdr:spPr>
        <a:xfrm>
          <a:off x="1066800" y="1371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223,352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している。類似団体平均を</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ポイント上回っているが、今後も人員管理を進めながら、給与水準の適正な管理に努める。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24385</xdr:rowOff>
    </xdr:to>
    <xdr:cxnSp macro="">
      <xdr:nvCxnSpPr>
        <xdr:cNvPr id="254" name="直線コネクタ 253"/>
        <xdr:cNvCxnSpPr/>
      </xdr:nvCxnSpPr>
      <xdr:spPr>
        <a:xfrm flipV="1">
          <a:off x="16179800" y="14725650"/>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86</xdr:row>
      <xdr:rowOff>24385</xdr:rowOff>
    </xdr:to>
    <xdr:cxnSp macro="">
      <xdr:nvCxnSpPr>
        <xdr:cNvPr id="257" name="直線コネクタ 256"/>
        <xdr:cNvCxnSpPr/>
      </xdr:nvCxnSpPr>
      <xdr:spPr>
        <a:xfrm>
          <a:off x="15290800" y="14677389"/>
          <a:ext cx="889000" cy="9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22098</xdr:rowOff>
    </xdr:from>
    <xdr:to>
      <xdr:col>22</xdr:col>
      <xdr:colOff>203200</xdr:colOff>
      <xdr:row>85</xdr:row>
      <xdr:rowOff>104139</xdr:rowOff>
    </xdr:to>
    <xdr:cxnSp macro="">
      <xdr:nvCxnSpPr>
        <xdr:cNvPr id="260" name="直線コネクタ 259"/>
        <xdr:cNvCxnSpPr/>
      </xdr:nvCxnSpPr>
      <xdr:spPr>
        <a:xfrm>
          <a:off x="14401800" y="14595348"/>
          <a:ext cx="889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22098</xdr:rowOff>
    </xdr:from>
    <xdr:to>
      <xdr:col>21</xdr:col>
      <xdr:colOff>0</xdr:colOff>
      <xdr:row>87</xdr:row>
      <xdr:rowOff>128015</xdr:rowOff>
    </xdr:to>
    <xdr:cxnSp macro="">
      <xdr:nvCxnSpPr>
        <xdr:cNvPr id="263" name="直線コネクタ 262"/>
        <xdr:cNvCxnSpPr/>
      </xdr:nvCxnSpPr>
      <xdr:spPr>
        <a:xfrm flipV="1">
          <a:off x="13512800" y="14595348"/>
          <a:ext cx="889000" cy="44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3" name="円/楕円 272"/>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4"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145035</xdr:rowOff>
    </xdr:from>
    <xdr:to>
      <xdr:col>23</xdr:col>
      <xdr:colOff>457200</xdr:colOff>
      <xdr:row>86</xdr:row>
      <xdr:rowOff>75185</xdr:rowOff>
    </xdr:to>
    <xdr:sp macro="" textlink="">
      <xdr:nvSpPr>
        <xdr:cNvPr id="275" name="円/楕円 274"/>
        <xdr:cNvSpPr/>
      </xdr:nvSpPr>
      <xdr:spPr>
        <a:xfrm>
          <a:off x="16129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59962</xdr:rowOff>
    </xdr:from>
    <xdr:ext cx="736600" cy="259045"/>
    <xdr:sp macro="" textlink="">
      <xdr:nvSpPr>
        <xdr:cNvPr id="276" name="テキスト ボックス 275"/>
        <xdr:cNvSpPr txBox="1"/>
      </xdr:nvSpPr>
      <xdr:spPr>
        <a:xfrm>
          <a:off x="15798800" y="14804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7" name="円/楕円 276"/>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78" name="テキスト ボックス 277"/>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142748</xdr:rowOff>
    </xdr:from>
    <xdr:to>
      <xdr:col>21</xdr:col>
      <xdr:colOff>50800</xdr:colOff>
      <xdr:row>85</xdr:row>
      <xdr:rowOff>72898</xdr:rowOff>
    </xdr:to>
    <xdr:sp macro="" textlink="">
      <xdr:nvSpPr>
        <xdr:cNvPr id="279" name="円/楕円 278"/>
        <xdr:cNvSpPr/>
      </xdr:nvSpPr>
      <xdr:spPr>
        <a:xfrm>
          <a:off x="14351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57675</xdr:rowOff>
    </xdr:from>
    <xdr:ext cx="762000" cy="259045"/>
    <xdr:sp macro="" textlink="">
      <xdr:nvSpPr>
        <xdr:cNvPr id="280" name="テキスト ボックス 279"/>
        <xdr:cNvSpPr txBox="1"/>
      </xdr:nvSpPr>
      <xdr:spPr>
        <a:xfrm>
          <a:off x="14020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77215</xdr:rowOff>
    </xdr:from>
    <xdr:to>
      <xdr:col>19</xdr:col>
      <xdr:colOff>533400</xdr:colOff>
      <xdr:row>88</xdr:row>
      <xdr:rowOff>7365</xdr:rowOff>
    </xdr:to>
    <xdr:sp macro="" textlink="">
      <xdr:nvSpPr>
        <xdr:cNvPr id="281" name="円/楕円 280"/>
        <xdr:cNvSpPr/>
      </xdr:nvSpPr>
      <xdr:spPr>
        <a:xfrm>
          <a:off x="13462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163592</xdr:rowOff>
    </xdr:from>
    <xdr:ext cx="762000" cy="259045"/>
    <xdr:sp macro="" textlink="">
      <xdr:nvSpPr>
        <xdr:cNvPr id="282" name="テキスト ボックス 281"/>
        <xdr:cNvSpPr txBox="1"/>
      </xdr:nvSpPr>
      <xdr:spPr>
        <a:xfrm>
          <a:off x="13131800" y="1507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人の増となっているが、近年ではほぼ横ばい状況が続いている。類似団体平均と比較すると</a:t>
          </a:r>
          <a:r>
            <a:rPr kumimoji="1" lang="en-US" altLang="ja-JP" sz="1100">
              <a:solidFill>
                <a:schemeClr val="dk1"/>
              </a:solidFill>
              <a:effectLst/>
              <a:latin typeface="+mn-lt"/>
              <a:ea typeface="+mn-ea"/>
              <a:cs typeface="+mn-cs"/>
            </a:rPr>
            <a:t>6.47</a:t>
          </a:r>
          <a:r>
            <a:rPr kumimoji="1" lang="ja-JP" altLang="ja-JP" sz="1100">
              <a:solidFill>
                <a:schemeClr val="dk1"/>
              </a:solidFill>
              <a:effectLst/>
              <a:latin typeface="+mn-lt"/>
              <a:ea typeface="+mn-ea"/>
              <a:cs typeface="+mn-cs"/>
            </a:rPr>
            <a:t>人の差があり、多様化する社会構造において、職員一人に課される事務の兼務が増加している。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職員の健康管理等にも留意しつつ、住民サービスの低下につながらないような適正な定員管理を行っていく。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135916</xdr:rowOff>
    </xdr:from>
    <xdr:to>
      <xdr:col>24</xdr:col>
      <xdr:colOff>558800</xdr:colOff>
      <xdr:row>60</xdr:row>
      <xdr:rowOff>152806</xdr:rowOff>
    </xdr:to>
    <xdr:cxnSp macro="">
      <xdr:nvCxnSpPr>
        <xdr:cNvPr id="314" name="直線コネクタ 313"/>
        <xdr:cNvCxnSpPr/>
      </xdr:nvCxnSpPr>
      <xdr:spPr>
        <a:xfrm>
          <a:off x="16179800" y="10422916"/>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129159</xdr:rowOff>
    </xdr:from>
    <xdr:to>
      <xdr:col>23</xdr:col>
      <xdr:colOff>406400</xdr:colOff>
      <xdr:row>60</xdr:row>
      <xdr:rowOff>135916</xdr:rowOff>
    </xdr:to>
    <xdr:cxnSp macro="">
      <xdr:nvCxnSpPr>
        <xdr:cNvPr id="317" name="直線コネクタ 316"/>
        <xdr:cNvCxnSpPr/>
      </xdr:nvCxnSpPr>
      <xdr:spPr>
        <a:xfrm>
          <a:off x="15290800" y="10416159"/>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111303</xdr:rowOff>
    </xdr:from>
    <xdr:to>
      <xdr:col>22</xdr:col>
      <xdr:colOff>203200</xdr:colOff>
      <xdr:row>60</xdr:row>
      <xdr:rowOff>129159</xdr:rowOff>
    </xdr:to>
    <xdr:cxnSp macro="">
      <xdr:nvCxnSpPr>
        <xdr:cNvPr id="320" name="直線コネクタ 319"/>
        <xdr:cNvCxnSpPr/>
      </xdr:nvCxnSpPr>
      <xdr:spPr>
        <a:xfrm>
          <a:off x="14401800" y="10398303"/>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107924</xdr:rowOff>
    </xdr:from>
    <xdr:to>
      <xdr:col>21</xdr:col>
      <xdr:colOff>0</xdr:colOff>
      <xdr:row>60</xdr:row>
      <xdr:rowOff>111303</xdr:rowOff>
    </xdr:to>
    <xdr:cxnSp macro="">
      <xdr:nvCxnSpPr>
        <xdr:cNvPr id="323" name="直線コネクタ 322"/>
        <xdr:cNvCxnSpPr/>
      </xdr:nvCxnSpPr>
      <xdr:spPr>
        <a:xfrm>
          <a:off x="13512800" y="10394924"/>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102006</xdr:rowOff>
    </xdr:from>
    <xdr:to>
      <xdr:col>24</xdr:col>
      <xdr:colOff>609600</xdr:colOff>
      <xdr:row>61</xdr:row>
      <xdr:rowOff>32156</xdr:rowOff>
    </xdr:to>
    <xdr:sp macro="" textlink="">
      <xdr:nvSpPr>
        <xdr:cNvPr id="333" name="円/楕円 332"/>
        <xdr:cNvSpPr/>
      </xdr:nvSpPr>
      <xdr:spPr>
        <a:xfrm>
          <a:off x="16967200" y="103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118533</xdr:rowOff>
    </xdr:from>
    <xdr:ext cx="762000" cy="259045"/>
    <xdr:sp macro="" textlink="">
      <xdr:nvSpPr>
        <xdr:cNvPr id="334" name="定員管理の状況該当値テキスト"/>
        <xdr:cNvSpPr txBox="1"/>
      </xdr:nvSpPr>
      <xdr:spPr>
        <a:xfrm>
          <a:off x="17106900" y="1023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85116</xdr:rowOff>
    </xdr:from>
    <xdr:to>
      <xdr:col>23</xdr:col>
      <xdr:colOff>457200</xdr:colOff>
      <xdr:row>61</xdr:row>
      <xdr:rowOff>15266</xdr:rowOff>
    </xdr:to>
    <xdr:sp macro="" textlink="">
      <xdr:nvSpPr>
        <xdr:cNvPr id="335" name="円/楕円 334"/>
        <xdr:cNvSpPr/>
      </xdr:nvSpPr>
      <xdr:spPr>
        <a:xfrm>
          <a:off x="16129000" y="103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25443</xdr:rowOff>
    </xdr:from>
    <xdr:ext cx="736600" cy="259045"/>
    <xdr:sp macro="" textlink="">
      <xdr:nvSpPr>
        <xdr:cNvPr id="336" name="テキスト ボックス 335"/>
        <xdr:cNvSpPr txBox="1"/>
      </xdr:nvSpPr>
      <xdr:spPr>
        <a:xfrm>
          <a:off x="15798800" y="1014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78359</xdr:rowOff>
    </xdr:from>
    <xdr:to>
      <xdr:col>22</xdr:col>
      <xdr:colOff>254000</xdr:colOff>
      <xdr:row>61</xdr:row>
      <xdr:rowOff>8509</xdr:rowOff>
    </xdr:to>
    <xdr:sp macro="" textlink="">
      <xdr:nvSpPr>
        <xdr:cNvPr id="337" name="円/楕円 336"/>
        <xdr:cNvSpPr/>
      </xdr:nvSpPr>
      <xdr:spPr>
        <a:xfrm>
          <a:off x="15240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18686</xdr:rowOff>
    </xdr:from>
    <xdr:ext cx="762000" cy="259045"/>
    <xdr:sp macro="" textlink="">
      <xdr:nvSpPr>
        <xdr:cNvPr id="338" name="テキスト ボックス 337"/>
        <xdr:cNvSpPr txBox="1"/>
      </xdr:nvSpPr>
      <xdr:spPr>
        <a:xfrm>
          <a:off x="14909800" y="1013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60503</xdr:rowOff>
    </xdr:from>
    <xdr:to>
      <xdr:col>21</xdr:col>
      <xdr:colOff>50800</xdr:colOff>
      <xdr:row>60</xdr:row>
      <xdr:rowOff>162103</xdr:rowOff>
    </xdr:to>
    <xdr:sp macro="" textlink="">
      <xdr:nvSpPr>
        <xdr:cNvPr id="339" name="円/楕円 338"/>
        <xdr:cNvSpPr/>
      </xdr:nvSpPr>
      <xdr:spPr>
        <a:xfrm>
          <a:off x="14351000" y="103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830</xdr:rowOff>
    </xdr:from>
    <xdr:ext cx="762000" cy="259045"/>
    <xdr:sp macro="" textlink="">
      <xdr:nvSpPr>
        <xdr:cNvPr id="340" name="テキスト ボックス 339"/>
        <xdr:cNvSpPr txBox="1"/>
      </xdr:nvSpPr>
      <xdr:spPr>
        <a:xfrm>
          <a:off x="14020800" y="1011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57124</xdr:rowOff>
    </xdr:from>
    <xdr:to>
      <xdr:col>19</xdr:col>
      <xdr:colOff>533400</xdr:colOff>
      <xdr:row>60</xdr:row>
      <xdr:rowOff>158724</xdr:rowOff>
    </xdr:to>
    <xdr:sp macro="" textlink="">
      <xdr:nvSpPr>
        <xdr:cNvPr id="341" name="円/楕円 340"/>
        <xdr:cNvSpPr/>
      </xdr:nvSpPr>
      <xdr:spPr>
        <a:xfrm>
          <a:off x="13462000" y="1034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168901</xdr:rowOff>
    </xdr:from>
    <xdr:ext cx="762000" cy="259045"/>
    <xdr:sp macro="" textlink="">
      <xdr:nvSpPr>
        <xdr:cNvPr id="342" name="テキスト ボックス 341"/>
        <xdr:cNvSpPr txBox="1"/>
      </xdr:nvSpPr>
      <xdr:spPr>
        <a:xfrm>
          <a:off x="13131800" y="1011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となっており、類似団体平均と比較して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ポイント高い状況である。生活インフラの長寿命化に伴う事業が今後も増加するものと見込まれるため、今後も計画的な事業の実施と、公債費の平準化を図っていく必要がある。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167894</xdr:rowOff>
    </xdr:from>
    <xdr:to>
      <xdr:col>24</xdr:col>
      <xdr:colOff>558800</xdr:colOff>
      <xdr:row>42</xdr:row>
      <xdr:rowOff>6096</xdr:rowOff>
    </xdr:to>
    <xdr:cxnSp macro="">
      <xdr:nvCxnSpPr>
        <xdr:cNvPr id="373" name="直線コネクタ 372"/>
        <xdr:cNvCxnSpPr/>
      </xdr:nvCxnSpPr>
      <xdr:spPr>
        <a:xfrm flipV="1">
          <a:off x="16179800" y="71973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95504</xdr:rowOff>
    </xdr:from>
    <xdr:to>
      <xdr:col>23</xdr:col>
      <xdr:colOff>406400</xdr:colOff>
      <xdr:row>42</xdr:row>
      <xdr:rowOff>6096</xdr:rowOff>
    </xdr:to>
    <xdr:cxnSp macro="">
      <xdr:nvCxnSpPr>
        <xdr:cNvPr id="376" name="直線コネクタ 375"/>
        <xdr:cNvCxnSpPr/>
      </xdr:nvCxnSpPr>
      <xdr:spPr>
        <a:xfrm>
          <a:off x="15290800" y="712495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95504</xdr:rowOff>
    </xdr:from>
    <xdr:to>
      <xdr:col>22</xdr:col>
      <xdr:colOff>203200</xdr:colOff>
      <xdr:row>41</xdr:row>
      <xdr:rowOff>114808</xdr:rowOff>
    </xdr:to>
    <xdr:cxnSp macro="">
      <xdr:nvCxnSpPr>
        <xdr:cNvPr id="379" name="直線コネクタ 378"/>
        <xdr:cNvCxnSpPr/>
      </xdr:nvCxnSpPr>
      <xdr:spPr>
        <a:xfrm flipV="1">
          <a:off x="14401800" y="71249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114808</xdr:rowOff>
    </xdr:from>
    <xdr:to>
      <xdr:col>21</xdr:col>
      <xdr:colOff>0</xdr:colOff>
      <xdr:row>41</xdr:row>
      <xdr:rowOff>124460</xdr:rowOff>
    </xdr:to>
    <xdr:cxnSp macro="">
      <xdr:nvCxnSpPr>
        <xdr:cNvPr id="382" name="直線コネクタ 381"/>
        <xdr:cNvCxnSpPr/>
      </xdr:nvCxnSpPr>
      <xdr:spPr>
        <a:xfrm flipV="1">
          <a:off x="13512800" y="714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117094</xdr:rowOff>
    </xdr:from>
    <xdr:to>
      <xdr:col>24</xdr:col>
      <xdr:colOff>609600</xdr:colOff>
      <xdr:row>42</xdr:row>
      <xdr:rowOff>47244</xdr:rowOff>
    </xdr:to>
    <xdr:sp macro="" textlink="">
      <xdr:nvSpPr>
        <xdr:cNvPr id="392" name="円/楕円 391"/>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89171</xdr:rowOff>
    </xdr:from>
    <xdr:ext cx="762000" cy="259045"/>
    <xdr:sp macro="" textlink="">
      <xdr:nvSpPr>
        <xdr:cNvPr id="393"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126746</xdr:rowOff>
    </xdr:from>
    <xdr:to>
      <xdr:col>23</xdr:col>
      <xdr:colOff>457200</xdr:colOff>
      <xdr:row>42</xdr:row>
      <xdr:rowOff>56896</xdr:rowOff>
    </xdr:to>
    <xdr:sp macro="" textlink="">
      <xdr:nvSpPr>
        <xdr:cNvPr id="394" name="円/楕円 393"/>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41673</xdr:rowOff>
    </xdr:from>
    <xdr:ext cx="736600" cy="259045"/>
    <xdr:sp macro="" textlink="">
      <xdr:nvSpPr>
        <xdr:cNvPr id="395" name="テキスト ボックス 394"/>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44704</xdr:rowOff>
    </xdr:from>
    <xdr:to>
      <xdr:col>22</xdr:col>
      <xdr:colOff>254000</xdr:colOff>
      <xdr:row>41</xdr:row>
      <xdr:rowOff>146304</xdr:rowOff>
    </xdr:to>
    <xdr:sp macro="" textlink="">
      <xdr:nvSpPr>
        <xdr:cNvPr id="396" name="円/楕円 395"/>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156481</xdr:rowOff>
    </xdr:from>
    <xdr:ext cx="762000" cy="259045"/>
    <xdr:sp macro="" textlink="">
      <xdr:nvSpPr>
        <xdr:cNvPr id="397" name="テキスト ボックス 396"/>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64008</xdr:rowOff>
    </xdr:from>
    <xdr:to>
      <xdr:col>21</xdr:col>
      <xdr:colOff>50800</xdr:colOff>
      <xdr:row>41</xdr:row>
      <xdr:rowOff>165608</xdr:rowOff>
    </xdr:to>
    <xdr:sp macro="" textlink="">
      <xdr:nvSpPr>
        <xdr:cNvPr id="398" name="円/楕円 397"/>
        <xdr:cNvSpPr/>
      </xdr:nvSpPr>
      <xdr:spPr>
        <a:xfrm>
          <a:off x="14351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4335</xdr:rowOff>
    </xdr:from>
    <xdr:ext cx="762000" cy="259045"/>
    <xdr:sp macro="" textlink="">
      <xdr:nvSpPr>
        <xdr:cNvPr id="399" name="テキスト ボックス 398"/>
        <xdr:cNvSpPr txBox="1"/>
      </xdr:nvSpPr>
      <xdr:spPr>
        <a:xfrm>
          <a:off x="14020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00" name="円/楕円 399"/>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401" name="テキスト ボックス 400"/>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将来負担比率は</a:t>
          </a:r>
          <a:r>
            <a:rPr kumimoji="1" lang="ja-JP" altLang="en-US" sz="1100">
              <a:solidFill>
                <a:sysClr val="windowText" lastClr="000000"/>
              </a:solidFill>
              <a:effectLst/>
              <a:latin typeface="+mn-lt"/>
              <a:ea typeface="+mn-ea"/>
              <a:cs typeface="+mn-cs"/>
            </a:rPr>
            <a:t>発生していない。</a:t>
          </a:r>
          <a:r>
            <a:rPr kumimoji="1" lang="ja-JP" altLang="ja-JP" sz="1100">
              <a:solidFill>
                <a:schemeClr val="dk1"/>
              </a:solidFill>
              <a:effectLst/>
              <a:latin typeface="+mn-lt"/>
              <a:ea typeface="+mn-ea"/>
              <a:cs typeface="+mn-cs"/>
            </a:rPr>
            <a:t>今後も特別会計事業を含め、事業の効率化を図りながら、将来負担比率の動向を注視し、財政運営の健全化を図っていく必要がある。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14605</xdr:rowOff>
    </xdr:from>
    <xdr:to>
      <xdr:col>21</xdr:col>
      <xdr:colOff>0</xdr:colOff>
      <xdr:row>15</xdr:row>
      <xdr:rowOff>46537</xdr:rowOff>
    </xdr:to>
    <xdr:cxnSp macro="">
      <xdr:nvCxnSpPr>
        <xdr:cNvPr id="437" name="直線コネクタ 436"/>
        <xdr:cNvCxnSpPr/>
      </xdr:nvCxnSpPr>
      <xdr:spPr>
        <a:xfrm flipV="1">
          <a:off x="13512800" y="2414905"/>
          <a:ext cx="8890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0" name="フローチャート :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2" name="フローチャート :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4" name="フローチャート :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6" name="フローチャート :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135255</xdr:rowOff>
    </xdr:from>
    <xdr:to>
      <xdr:col>21</xdr:col>
      <xdr:colOff>50800</xdr:colOff>
      <xdr:row>14</xdr:row>
      <xdr:rowOff>65405</xdr:rowOff>
    </xdr:to>
    <xdr:sp macro="" textlink="">
      <xdr:nvSpPr>
        <xdr:cNvPr id="453" name="円/楕円 452"/>
        <xdr:cNvSpPr/>
      </xdr:nvSpPr>
      <xdr:spPr>
        <a:xfrm>
          <a:off x="14351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50182</xdr:rowOff>
    </xdr:from>
    <xdr:ext cx="762000" cy="259045"/>
    <xdr:sp macro="" textlink="">
      <xdr:nvSpPr>
        <xdr:cNvPr id="454" name="テキスト ボックス 453"/>
        <xdr:cNvSpPr txBox="1"/>
      </xdr:nvSpPr>
      <xdr:spPr>
        <a:xfrm>
          <a:off x="14020800" y="245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167187</xdr:rowOff>
    </xdr:from>
    <xdr:to>
      <xdr:col>19</xdr:col>
      <xdr:colOff>533400</xdr:colOff>
      <xdr:row>15</xdr:row>
      <xdr:rowOff>97337</xdr:rowOff>
    </xdr:to>
    <xdr:sp macro="" textlink="">
      <xdr:nvSpPr>
        <xdr:cNvPr id="455" name="円/楕円 454"/>
        <xdr:cNvSpPr/>
      </xdr:nvSpPr>
      <xdr:spPr>
        <a:xfrm>
          <a:off x="13462000" y="25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82114</xdr:rowOff>
    </xdr:from>
    <xdr:ext cx="762000" cy="259045"/>
    <xdr:sp macro="" textlink="">
      <xdr:nvSpPr>
        <xdr:cNvPr id="456" name="テキスト ボックス 455"/>
        <xdr:cNvSpPr txBox="1"/>
      </xdr:nvSpPr>
      <xdr:spPr>
        <a:xfrm>
          <a:off x="13131800" y="265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3,600
3,594
121.19
3,636,286
3,328,268
287,010
1,906,227
3,318,613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給与改正に伴う</a:t>
          </a:r>
          <a:r>
            <a:rPr kumimoji="1" lang="ja-JP" altLang="ja-JP" sz="1100">
              <a:solidFill>
                <a:schemeClr val="dk1"/>
              </a:solidFill>
              <a:effectLst/>
              <a:latin typeface="+mn-lt"/>
              <a:ea typeface="+mn-ea"/>
              <a:cs typeface="+mn-cs"/>
            </a:rPr>
            <a:t>職員給与の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が主な要因である。</a:t>
          </a:r>
          <a:r>
            <a:rPr kumimoji="1" lang="ja-JP" altLang="en-US"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ポイント低いものの</a:t>
          </a:r>
          <a:r>
            <a:rPr kumimoji="1" lang="ja-JP" altLang="ja-JP" sz="1100">
              <a:solidFill>
                <a:schemeClr val="dk1"/>
              </a:solidFill>
              <a:effectLst/>
              <a:latin typeface="+mn-lt"/>
              <a:ea typeface="+mn-ea"/>
              <a:cs typeface="+mn-cs"/>
            </a:rPr>
            <a:t>今後は昇給・昇格による人件費の増加が見込まれており、適正な定員管理を行い人件費の抑制を図る。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90424</xdr:rowOff>
    </xdr:from>
    <xdr:to>
      <xdr:col>7</xdr:col>
      <xdr:colOff>15875</xdr:colOff>
      <xdr:row>36</xdr:row>
      <xdr:rowOff>108712</xdr:rowOff>
    </xdr:to>
    <xdr:cxnSp macro="">
      <xdr:nvCxnSpPr>
        <xdr:cNvPr id="64" name="直線コネクタ 63"/>
        <xdr:cNvCxnSpPr/>
      </xdr:nvCxnSpPr>
      <xdr:spPr>
        <a:xfrm>
          <a:off x="3987800" y="62626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90424</xdr:rowOff>
    </xdr:from>
    <xdr:to>
      <xdr:col>5</xdr:col>
      <xdr:colOff>549275</xdr:colOff>
      <xdr:row>36</xdr:row>
      <xdr:rowOff>108712</xdr:rowOff>
    </xdr:to>
    <xdr:cxnSp macro="">
      <xdr:nvCxnSpPr>
        <xdr:cNvPr id="67" name="直線コネクタ 66"/>
        <xdr:cNvCxnSpPr/>
      </xdr:nvCxnSpPr>
      <xdr:spPr>
        <a:xfrm flipV="1">
          <a:off x="3098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62992</xdr:rowOff>
    </xdr:from>
    <xdr:to>
      <xdr:col>4</xdr:col>
      <xdr:colOff>346075</xdr:colOff>
      <xdr:row>36</xdr:row>
      <xdr:rowOff>108712</xdr:rowOff>
    </xdr:to>
    <xdr:cxnSp macro="">
      <xdr:nvCxnSpPr>
        <xdr:cNvPr id="70" name="直線コネクタ 69"/>
        <xdr:cNvCxnSpPr/>
      </xdr:nvCxnSpPr>
      <xdr:spPr>
        <a:xfrm>
          <a:off x="2209800" y="6235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62992</xdr:rowOff>
    </xdr:from>
    <xdr:to>
      <xdr:col>3</xdr:col>
      <xdr:colOff>142875</xdr:colOff>
      <xdr:row>36</xdr:row>
      <xdr:rowOff>122428</xdr:rowOff>
    </xdr:to>
    <xdr:cxnSp macro="">
      <xdr:nvCxnSpPr>
        <xdr:cNvPr id="73" name="直線コネクタ 72"/>
        <xdr:cNvCxnSpPr/>
      </xdr:nvCxnSpPr>
      <xdr:spPr>
        <a:xfrm flipV="1">
          <a:off x="1320800" y="6235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57912</xdr:rowOff>
    </xdr:from>
    <xdr:to>
      <xdr:col>7</xdr:col>
      <xdr:colOff>66675</xdr:colOff>
      <xdr:row>36</xdr:row>
      <xdr:rowOff>159512</xdr:rowOff>
    </xdr:to>
    <xdr:sp macro="" textlink="">
      <xdr:nvSpPr>
        <xdr:cNvPr id="83" name="円/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39624</xdr:rowOff>
    </xdr:from>
    <xdr:to>
      <xdr:col>5</xdr:col>
      <xdr:colOff>600075</xdr:colOff>
      <xdr:row>36</xdr:row>
      <xdr:rowOff>141224</xdr:rowOff>
    </xdr:to>
    <xdr:sp macro="" textlink="">
      <xdr:nvSpPr>
        <xdr:cNvPr id="85" name="円/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151401</xdr:rowOff>
    </xdr:from>
    <xdr:ext cx="736600" cy="259045"/>
    <xdr:sp macro="" textlink="">
      <xdr:nvSpPr>
        <xdr:cNvPr id="86" name="テキスト ボックス 85"/>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57912</xdr:rowOff>
    </xdr:from>
    <xdr:to>
      <xdr:col>4</xdr:col>
      <xdr:colOff>396875</xdr:colOff>
      <xdr:row>36</xdr:row>
      <xdr:rowOff>159512</xdr:rowOff>
    </xdr:to>
    <xdr:sp macro="" textlink="">
      <xdr:nvSpPr>
        <xdr:cNvPr id="87" name="円/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xdr:rowOff>
    </xdr:from>
    <xdr:to>
      <xdr:col>3</xdr:col>
      <xdr:colOff>193675</xdr:colOff>
      <xdr:row>36</xdr:row>
      <xdr:rowOff>113792</xdr:rowOff>
    </xdr:to>
    <xdr:sp macro="" textlink="">
      <xdr:nvSpPr>
        <xdr:cNvPr id="89" name="円/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71628</xdr:rowOff>
    </xdr:from>
    <xdr:to>
      <xdr:col>1</xdr:col>
      <xdr:colOff>676275</xdr:colOff>
      <xdr:row>37</xdr:row>
      <xdr:rowOff>1778</xdr:rowOff>
    </xdr:to>
    <xdr:sp macro="" textlink="">
      <xdr:nvSpPr>
        <xdr:cNvPr id="91" name="円/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前</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している。類似団体平均と比較すると</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ポイント上回っている。年々増加傾向にあるため、事業費の見直しによる経費削減を行い、</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ポイントを下回るように努める必要がある。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20320</xdr:rowOff>
    </xdr:from>
    <xdr:to>
      <xdr:col>24</xdr:col>
      <xdr:colOff>31750</xdr:colOff>
      <xdr:row>18</xdr:row>
      <xdr:rowOff>50800</xdr:rowOff>
    </xdr:to>
    <xdr:cxnSp macro="">
      <xdr:nvCxnSpPr>
        <xdr:cNvPr id="125" name="直線コネクタ 124"/>
        <xdr:cNvCxnSpPr/>
      </xdr:nvCxnSpPr>
      <xdr:spPr>
        <a:xfrm flipV="1">
          <a:off x="15671800" y="3106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50800</xdr:rowOff>
    </xdr:to>
    <xdr:cxnSp macro="">
      <xdr:nvCxnSpPr>
        <xdr:cNvPr id="128" name="直線コネクタ 127"/>
        <xdr:cNvCxnSpPr/>
      </xdr:nvCxnSpPr>
      <xdr:spPr>
        <a:xfrm>
          <a:off x="14782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24130</xdr:rowOff>
    </xdr:from>
    <xdr:to>
      <xdr:col>21</xdr:col>
      <xdr:colOff>361950</xdr:colOff>
      <xdr:row>17</xdr:row>
      <xdr:rowOff>146050</xdr:rowOff>
    </xdr:to>
    <xdr:cxnSp macro="">
      <xdr:nvCxnSpPr>
        <xdr:cNvPr id="131" name="直線コネクタ 130"/>
        <xdr:cNvCxnSpPr/>
      </xdr:nvCxnSpPr>
      <xdr:spPr>
        <a:xfrm>
          <a:off x="13893800" y="2938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17</xdr:row>
      <xdr:rowOff>24130</xdr:rowOff>
    </xdr:to>
    <xdr:cxnSp macro="">
      <xdr:nvCxnSpPr>
        <xdr:cNvPr id="134" name="直線コネクタ 133"/>
        <xdr:cNvCxnSpPr/>
      </xdr:nvCxnSpPr>
      <xdr:spPr>
        <a:xfrm>
          <a:off x="13004800" y="2832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140970</xdr:rowOff>
    </xdr:from>
    <xdr:to>
      <xdr:col>24</xdr:col>
      <xdr:colOff>82550</xdr:colOff>
      <xdr:row>18</xdr:row>
      <xdr:rowOff>71120</xdr:rowOff>
    </xdr:to>
    <xdr:sp macro="" textlink="">
      <xdr:nvSpPr>
        <xdr:cNvPr id="144" name="円/楕円 143"/>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113047</xdr:rowOff>
    </xdr:from>
    <xdr:ext cx="762000" cy="259045"/>
    <xdr:sp macro="" textlink="">
      <xdr:nvSpPr>
        <xdr:cNvPr id="145"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6" name="円/楕円 145"/>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7" name="テキスト ボックス 146"/>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48" name="円/楕円 147"/>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49" name="テキスト ボックス 148"/>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144780</xdr:rowOff>
    </xdr:from>
    <xdr:to>
      <xdr:col>20</xdr:col>
      <xdr:colOff>209550</xdr:colOff>
      <xdr:row>17</xdr:row>
      <xdr:rowOff>74930</xdr:rowOff>
    </xdr:to>
    <xdr:sp macro="" textlink="">
      <xdr:nvSpPr>
        <xdr:cNvPr id="150" name="円/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59707</xdr:rowOff>
    </xdr:from>
    <xdr:ext cx="762000" cy="259045"/>
    <xdr:sp macro="" textlink="">
      <xdr:nvSpPr>
        <xdr:cNvPr id="151" name="テキスト ボックス 150"/>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2" name="円/楕円 151"/>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3" name="テキスト ボックス 152"/>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a:t>
          </a:r>
          <a:r>
            <a:rPr kumimoji="1" lang="ja-JP" altLang="ja-JP" sz="1100">
              <a:solidFill>
                <a:schemeClr val="dk1"/>
              </a:solidFill>
              <a:effectLst/>
              <a:latin typeface="+mn-lt"/>
              <a:ea typeface="+mn-ea"/>
              <a:cs typeface="+mn-cs"/>
            </a:rPr>
            <a:t>年度と同ポイントである。類似団体平均と比較すると</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ポイントも高くなっており、今後も社会保障制度の経費が増大すると予測されることから、更に事業の精査を行い改善に努めていく。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29028</xdr:rowOff>
    </xdr:from>
    <xdr:to>
      <xdr:col>7</xdr:col>
      <xdr:colOff>15875</xdr:colOff>
      <xdr:row>60</xdr:row>
      <xdr:rowOff>29028</xdr:rowOff>
    </xdr:to>
    <xdr:cxnSp macro="">
      <xdr:nvCxnSpPr>
        <xdr:cNvPr id="187" name="直線コネクタ 186"/>
        <xdr:cNvCxnSpPr/>
      </xdr:nvCxnSpPr>
      <xdr:spPr>
        <a:xfrm>
          <a:off x="3987800" y="10316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29028</xdr:rowOff>
    </xdr:from>
    <xdr:to>
      <xdr:col>5</xdr:col>
      <xdr:colOff>549275</xdr:colOff>
      <xdr:row>60</xdr:row>
      <xdr:rowOff>29028</xdr:rowOff>
    </xdr:to>
    <xdr:cxnSp macro="">
      <xdr:nvCxnSpPr>
        <xdr:cNvPr id="190" name="直線コネクタ 189"/>
        <xdr:cNvCxnSpPr/>
      </xdr:nvCxnSpPr>
      <xdr:spPr>
        <a:xfrm>
          <a:off x="3098800" y="10316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53522</xdr:rowOff>
    </xdr:from>
    <xdr:to>
      <xdr:col>4</xdr:col>
      <xdr:colOff>346075</xdr:colOff>
      <xdr:row>60</xdr:row>
      <xdr:rowOff>29028</xdr:rowOff>
    </xdr:to>
    <xdr:cxnSp macro="">
      <xdr:nvCxnSpPr>
        <xdr:cNvPr id="193" name="直線コネクタ 192"/>
        <xdr:cNvCxnSpPr/>
      </xdr:nvCxnSpPr>
      <xdr:spPr>
        <a:xfrm>
          <a:off x="2209800" y="101690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53522</xdr:rowOff>
    </xdr:from>
    <xdr:to>
      <xdr:col>3</xdr:col>
      <xdr:colOff>142875</xdr:colOff>
      <xdr:row>59</xdr:row>
      <xdr:rowOff>86178</xdr:rowOff>
    </xdr:to>
    <xdr:cxnSp macro="">
      <xdr:nvCxnSpPr>
        <xdr:cNvPr id="196" name="直線コネクタ 195"/>
        <xdr:cNvCxnSpPr/>
      </xdr:nvCxnSpPr>
      <xdr:spPr>
        <a:xfrm flipV="1">
          <a:off x="1320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149678</xdr:rowOff>
    </xdr:from>
    <xdr:to>
      <xdr:col>7</xdr:col>
      <xdr:colOff>66675</xdr:colOff>
      <xdr:row>60</xdr:row>
      <xdr:rowOff>79828</xdr:rowOff>
    </xdr:to>
    <xdr:sp macro="" textlink="">
      <xdr:nvSpPr>
        <xdr:cNvPr id="206" name="円/楕円 205"/>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121755</xdr:rowOff>
    </xdr:from>
    <xdr:ext cx="762000" cy="259045"/>
    <xdr:sp macro="" textlink="">
      <xdr:nvSpPr>
        <xdr:cNvPr id="207" name="扶助費該当値テキスト"/>
        <xdr:cNvSpPr txBox="1"/>
      </xdr:nvSpPr>
      <xdr:spPr>
        <a:xfrm>
          <a:off x="4914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149678</xdr:rowOff>
    </xdr:from>
    <xdr:to>
      <xdr:col>5</xdr:col>
      <xdr:colOff>600075</xdr:colOff>
      <xdr:row>60</xdr:row>
      <xdr:rowOff>79828</xdr:rowOff>
    </xdr:to>
    <xdr:sp macro="" textlink="">
      <xdr:nvSpPr>
        <xdr:cNvPr id="208" name="円/楕円 207"/>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64605</xdr:rowOff>
    </xdr:from>
    <xdr:ext cx="736600" cy="259045"/>
    <xdr:sp macro="" textlink="">
      <xdr:nvSpPr>
        <xdr:cNvPr id="209" name="テキスト ボックス 208"/>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149678</xdr:rowOff>
    </xdr:from>
    <xdr:to>
      <xdr:col>4</xdr:col>
      <xdr:colOff>396875</xdr:colOff>
      <xdr:row>60</xdr:row>
      <xdr:rowOff>79828</xdr:rowOff>
    </xdr:to>
    <xdr:sp macro="" textlink="">
      <xdr:nvSpPr>
        <xdr:cNvPr id="210" name="円/楕円 209"/>
        <xdr:cNvSpPr/>
      </xdr:nvSpPr>
      <xdr:spPr>
        <a:xfrm>
          <a:off x="3048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64605</xdr:rowOff>
    </xdr:from>
    <xdr:ext cx="762000" cy="259045"/>
    <xdr:sp macro="" textlink="">
      <xdr:nvSpPr>
        <xdr:cNvPr id="211" name="テキスト ボックス 210"/>
        <xdr:cNvSpPr txBox="1"/>
      </xdr:nvSpPr>
      <xdr:spPr>
        <a:xfrm>
          <a:off x="2717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2722</xdr:rowOff>
    </xdr:from>
    <xdr:to>
      <xdr:col>3</xdr:col>
      <xdr:colOff>193675</xdr:colOff>
      <xdr:row>59</xdr:row>
      <xdr:rowOff>104322</xdr:rowOff>
    </xdr:to>
    <xdr:sp macro="" textlink="">
      <xdr:nvSpPr>
        <xdr:cNvPr id="212" name="円/楕円 211"/>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89099</xdr:rowOff>
    </xdr:from>
    <xdr:ext cx="762000" cy="259045"/>
    <xdr:sp macro="" textlink="">
      <xdr:nvSpPr>
        <xdr:cNvPr id="213" name="テキスト ボックス 212"/>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35378</xdr:rowOff>
    </xdr:from>
    <xdr:to>
      <xdr:col>1</xdr:col>
      <xdr:colOff>676275</xdr:colOff>
      <xdr:row>59</xdr:row>
      <xdr:rowOff>136978</xdr:rowOff>
    </xdr:to>
    <xdr:sp macro="" textlink="">
      <xdr:nvSpPr>
        <xdr:cNvPr id="214" name="円/楕円 213"/>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121755</xdr:rowOff>
    </xdr:from>
    <xdr:ext cx="762000" cy="259045"/>
    <xdr:sp macro="" textlink="">
      <xdr:nvSpPr>
        <xdr:cNvPr id="215" name="テキスト ボックス 214"/>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となっている。類似団体平均と比較すると</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ポイント上回っている。国民健康保険事業会計等への基準外繰出しを抑制し、普通会計を圧迫しないように財政健全化を図る。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159004</xdr:rowOff>
    </xdr:from>
    <xdr:to>
      <xdr:col>24</xdr:col>
      <xdr:colOff>31750</xdr:colOff>
      <xdr:row>57</xdr:row>
      <xdr:rowOff>14986</xdr:rowOff>
    </xdr:to>
    <xdr:cxnSp macro="">
      <xdr:nvCxnSpPr>
        <xdr:cNvPr id="245" name="直線コネクタ 244"/>
        <xdr:cNvCxnSpPr/>
      </xdr:nvCxnSpPr>
      <xdr:spPr>
        <a:xfrm>
          <a:off x="15671800" y="9760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159004</xdr:rowOff>
    </xdr:from>
    <xdr:to>
      <xdr:col>22</xdr:col>
      <xdr:colOff>565150</xdr:colOff>
      <xdr:row>57</xdr:row>
      <xdr:rowOff>10414</xdr:rowOff>
    </xdr:to>
    <xdr:cxnSp macro="">
      <xdr:nvCxnSpPr>
        <xdr:cNvPr id="248" name="直線コネクタ 247"/>
        <xdr:cNvCxnSpPr/>
      </xdr:nvCxnSpPr>
      <xdr:spPr>
        <a:xfrm flipV="1">
          <a:off x="14782800" y="9760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117856</xdr:rowOff>
    </xdr:from>
    <xdr:to>
      <xdr:col>21</xdr:col>
      <xdr:colOff>361950</xdr:colOff>
      <xdr:row>57</xdr:row>
      <xdr:rowOff>10414</xdr:rowOff>
    </xdr:to>
    <xdr:cxnSp macro="">
      <xdr:nvCxnSpPr>
        <xdr:cNvPr id="251" name="直線コネクタ 250"/>
        <xdr:cNvCxnSpPr/>
      </xdr:nvCxnSpPr>
      <xdr:spPr>
        <a:xfrm>
          <a:off x="13893800" y="97190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117856</xdr:rowOff>
    </xdr:to>
    <xdr:cxnSp macro="">
      <xdr:nvCxnSpPr>
        <xdr:cNvPr id="254" name="直線コネクタ 253"/>
        <xdr:cNvCxnSpPr/>
      </xdr:nvCxnSpPr>
      <xdr:spPr>
        <a:xfrm>
          <a:off x="13004800" y="9705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135636</xdr:rowOff>
    </xdr:from>
    <xdr:to>
      <xdr:col>24</xdr:col>
      <xdr:colOff>82550</xdr:colOff>
      <xdr:row>57</xdr:row>
      <xdr:rowOff>65786</xdr:rowOff>
    </xdr:to>
    <xdr:sp macro="" textlink="">
      <xdr:nvSpPr>
        <xdr:cNvPr id="264" name="円/楕円 263"/>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107713</xdr:rowOff>
    </xdr:from>
    <xdr:ext cx="762000" cy="259045"/>
    <xdr:sp macro="" textlink="">
      <xdr:nvSpPr>
        <xdr:cNvPr id="265" name="その他該当値テキスト"/>
        <xdr:cNvSpPr txBox="1"/>
      </xdr:nvSpPr>
      <xdr:spPr>
        <a:xfrm>
          <a:off x="165989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108204</xdr:rowOff>
    </xdr:from>
    <xdr:to>
      <xdr:col>22</xdr:col>
      <xdr:colOff>615950</xdr:colOff>
      <xdr:row>57</xdr:row>
      <xdr:rowOff>38354</xdr:rowOff>
    </xdr:to>
    <xdr:sp macro="" textlink="">
      <xdr:nvSpPr>
        <xdr:cNvPr id="266" name="円/楕円 265"/>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67" name="テキスト ボックス 266"/>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131064</xdr:rowOff>
    </xdr:from>
    <xdr:to>
      <xdr:col>21</xdr:col>
      <xdr:colOff>412750</xdr:colOff>
      <xdr:row>57</xdr:row>
      <xdr:rowOff>61214</xdr:rowOff>
    </xdr:to>
    <xdr:sp macro="" textlink="">
      <xdr:nvSpPr>
        <xdr:cNvPr id="268" name="円/楕円 267"/>
        <xdr:cNvSpPr/>
      </xdr:nvSpPr>
      <xdr:spPr>
        <a:xfrm>
          <a:off x="14732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69" name="テキスト ボックス 268"/>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67056</xdr:rowOff>
    </xdr:from>
    <xdr:to>
      <xdr:col>20</xdr:col>
      <xdr:colOff>209550</xdr:colOff>
      <xdr:row>56</xdr:row>
      <xdr:rowOff>168656</xdr:rowOff>
    </xdr:to>
    <xdr:sp macro="" textlink="">
      <xdr:nvSpPr>
        <xdr:cNvPr id="270" name="円/楕円 269"/>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153433</xdr:rowOff>
    </xdr:from>
    <xdr:ext cx="762000" cy="259045"/>
    <xdr:sp macro="" textlink="">
      <xdr:nvSpPr>
        <xdr:cNvPr id="271" name="テキスト ボックス 270"/>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2" name="円/楕円 271"/>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73" name="テキスト ボックス 272"/>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前</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ポイントの増であり、社会保障制度に係る補助費等の増加が主な要因である。類似団体平均と比較して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ポイント低い数値ではあるが、慢性的な補助とならないよう事業の見直しを図り、適正な財政運営を行う必要がある。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117856</xdr:rowOff>
    </xdr:to>
    <xdr:cxnSp macro="">
      <xdr:nvCxnSpPr>
        <xdr:cNvPr id="303" name="直線コネクタ 302"/>
        <xdr:cNvCxnSpPr/>
      </xdr:nvCxnSpPr>
      <xdr:spPr>
        <a:xfrm>
          <a:off x="15671800" y="62671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94996</xdr:rowOff>
    </xdr:to>
    <xdr:cxnSp macro="">
      <xdr:nvCxnSpPr>
        <xdr:cNvPr id="306" name="直線コネクタ 305"/>
        <xdr:cNvCxnSpPr/>
      </xdr:nvCxnSpPr>
      <xdr:spPr>
        <a:xfrm>
          <a:off x="14782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85852</xdr:rowOff>
    </xdr:to>
    <xdr:cxnSp macro="">
      <xdr:nvCxnSpPr>
        <xdr:cNvPr id="309" name="直線コネクタ 308"/>
        <xdr:cNvCxnSpPr/>
      </xdr:nvCxnSpPr>
      <xdr:spPr>
        <a:xfrm>
          <a:off x="13893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67564</xdr:rowOff>
    </xdr:to>
    <xdr:cxnSp macro="">
      <xdr:nvCxnSpPr>
        <xdr:cNvPr id="312" name="直線コネクタ 311"/>
        <xdr:cNvCxnSpPr/>
      </xdr:nvCxnSpPr>
      <xdr:spPr>
        <a:xfrm>
          <a:off x="13004800" y="6157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2" name="円/楕円 321"/>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39133</xdr:rowOff>
    </xdr:from>
    <xdr:ext cx="762000" cy="259045"/>
    <xdr:sp macro="" textlink="">
      <xdr:nvSpPr>
        <xdr:cNvPr id="323" name="補助費等該当値テキスト"/>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24" name="円/楕円 323"/>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130573</xdr:rowOff>
    </xdr:from>
    <xdr:ext cx="736600" cy="259045"/>
    <xdr:sp macro="" textlink="">
      <xdr:nvSpPr>
        <xdr:cNvPr id="325" name="テキスト ボックス 324"/>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26" name="円/楕円 325"/>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146829</xdr:rowOff>
    </xdr:from>
    <xdr:ext cx="762000" cy="259045"/>
    <xdr:sp macro="" textlink="">
      <xdr:nvSpPr>
        <xdr:cNvPr id="327" name="テキスト ボックス 326"/>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8" name="円/楕円 327"/>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9" name="テキスト ボックス 328"/>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0" name="円/楕円 329"/>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1" name="テキスト ボックス 330"/>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ポイント減少しているが、これは</a:t>
          </a:r>
          <a:r>
            <a:rPr kumimoji="1" lang="ja-JP" altLang="ja-JP" sz="1100">
              <a:solidFill>
                <a:sysClr val="windowText" lastClr="000000"/>
              </a:solidFill>
              <a:effectLst/>
              <a:latin typeface="+mn-lt"/>
              <a:ea typeface="+mn-ea"/>
              <a:cs typeface="+mn-cs"/>
            </a:rPr>
            <a:t>過疎</a:t>
          </a:r>
          <a:r>
            <a:rPr kumimoji="1" lang="ja-JP" altLang="en-US" sz="1100">
              <a:solidFill>
                <a:sysClr val="windowText" lastClr="000000"/>
              </a:solidFill>
              <a:effectLst/>
              <a:latin typeface="+mn-lt"/>
              <a:ea typeface="+mn-ea"/>
              <a:cs typeface="+mn-cs"/>
            </a:rPr>
            <a:t>対策事業</a:t>
          </a:r>
          <a:r>
            <a:rPr kumimoji="1" lang="ja-JP" altLang="ja-JP" sz="1100">
              <a:solidFill>
                <a:sysClr val="windowText" lastClr="000000"/>
              </a:solidFill>
              <a:effectLst/>
              <a:latin typeface="+mn-lt"/>
              <a:ea typeface="+mn-ea"/>
              <a:cs typeface="+mn-cs"/>
            </a:rPr>
            <a:t>債</a:t>
          </a:r>
          <a:r>
            <a:rPr kumimoji="1" lang="ja-JP" altLang="ja-JP" sz="1100">
              <a:solidFill>
                <a:schemeClr val="dk1"/>
              </a:solidFill>
              <a:effectLst/>
              <a:latin typeface="+mn-lt"/>
              <a:ea typeface="+mn-ea"/>
              <a:cs typeface="+mn-cs"/>
            </a:rPr>
            <a:t>の元利償還額が減少したことが要因の一つである。起債償還額が平成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年度にかけてピークを迎え、今後</a:t>
          </a:r>
          <a:r>
            <a:rPr kumimoji="1" lang="ja-JP" altLang="en-US" sz="1100">
              <a:solidFill>
                <a:sysClr val="windowText" lastClr="000000"/>
              </a:solidFill>
              <a:effectLst/>
              <a:latin typeface="+mn-lt"/>
              <a:ea typeface="+mn-ea"/>
              <a:cs typeface="+mn-cs"/>
            </a:rPr>
            <a:t>は減少基調となる見込みだが、引き続き</a:t>
          </a:r>
          <a:r>
            <a:rPr kumimoji="1" lang="ja-JP" altLang="ja-JP" sz="1100">
              <a:solidFill>
                <a:sysClr val="windowText" lastClr="000000"/>
              </a:solidFill>
              <a:effectLst/>
              <a:latin typeface="+mn-lt"/>
              <a:ea typeface="+mn-ea"/>
              <a:cs typeface="+mn-cs"/>
            </a:rPr>
            <a:t>計画的に事業を実施し、起債事業の平準化を図り公債費の増加を抑制する必要がある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85089</xdr:rowOff>
    </xdr:from>
    <xdr:to>
      <xdr:col>7</xdr:col>
      <xdr:colOff>15875</xdr:colOff>
      <xdr:row>76</xdr:row>
      <xdr:rowOff>104139</xdr:rowOff>
    </xdr:to>
    <xdr:cxnSp macro="">
      <xdr:nvCxnSpPr>
        <xdr:cNvPr id="363" name="直線コネクタ 362"/>
        <xdr:cNvCxnSpPr/>
      </xdr:nvCxnSpPr>
      <xdr:spPr>
        <a:xfrm flipV="1">
          <a:off x="3987800" y="131152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104139</xdr:rowOff>
    </xdr:from>
    <xdr:to>
      <xdr:col>5</xdr:col>
      <xdr:colOff>549275</xdr:colOff>
      <xdr:row>77</xdr:row>
      <xdr:rowOff>12700</xdr:rowOff>
    </xdr:to>
    <xdr:cxnSp macro="">
      <xdr:nvCxnSpPr>
        <xdr:cNvPr id="366" name="直線コネクタ 365"/>
        <xdr:cNvCxnSpPr/>
      </xdr:nvCxnSpPr>
      <xdr:spPr>
        <a:xfrm flipV="1">
          <a:off x="3098800" y="131343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168911</xdr:rowOff>
    </xdr:from>
    <xdr:to>
      <xdr:col>4</xdr:col>
      <xdr:colOff>346075</xdr:colOff>
      <xdr:row>77</xdr:row>
      <xdr:rowOff>12700</xdr:rowOff>
    </xdr:to>
    <xdr:cxnSp macro="">
      <xdr:nvCxnSpPr>
        <xdr:cNvPr id="369" name="直線コネクタ 368"/>
        <xdr:cNvCxnSpPr/>
      </xdr:nvCxnSpPr>
      <xdr:spPr>
        <a:xfrm>
          <a:off x="2209800" y="131991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39370</xdr:rowOff>
    </xdr:from>
    <xdr:to>
      <xdr:col>3</xdr:col>
      <xdr:colOff>142875</xdr:colOff>
      <xdr:row>76</xdr:row>
      <xdr:rowOff>168911</xdr:rowOff>
    </xdr:to>
    <xdr:cxnSp macro="">
      <xdr:nvCxnSpPr>
        <xdr:cNvPr id="372" name="直線コネクタ 371"/>
        <xdr:cNvCxnSpPr/>
      </xdr:nvCxnSpPr>
      <xdr:spPr>
        <a:xfrm>
          <a:off x="1320800" y="130695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34289</xdr:rowOff>
    </xdr:from>
    <xdr:to>
      <xdr:col>7</xdr:col>
      <xdr:colOff>66675</xdr:colOff>
      <xdr:row>76</xdr:row>
      <xdr:rowOff>135889</xdr:rowOff>
    </xdr:to>
    <xdr:sp macro="" textlink="">
      <xdr:nvSpPr>
        <xdr:cNvPr id="382" name="円/楕円 381"/>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50817</xdr:rowOff>
    </xdr:from>
    <xdr:ext cx="762000" cy="259045"/>
    <xdr:sp macro="" textlink="">
      <xdr:nvSpPr>
        <xdr:cNvPr id="383" name="公債費該当値テキスト"/>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84" name="円/楕円 383"/>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85" name="テキスト ボックス 384"/>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133350</xdr:rowOff>
    </xdr:from>
    <xdr:to>
      <xdr:col>4</xdr:col>
      <xdr:colOff>396875</xdr:colOff>
      <xdr:row>77</xdr:row>
      <xdr:rowOff>63500</xdr:rowOff>
    </xdr:to>
    <xdr:sp macro="" textlink="">
      <xdr:nvSpPr>
        <xdr:cNvPr id="386" name="円/楕円 385"/>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87" name="テキスト ボックス 386"/>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118111</xdr:rowOff>
    </xdr:from>
    <xdr:to>
      <xdr:col>3</xdr:col>
      <xdr:colOff>193675</xdr:colOff>
      <xdr:row>77</xdr:row>
      <xdr:rowOff>48261</xdr:rowOff>
    </xdr:to>
    <xdr:sp macro="" textlink="">
      <xdr:nvSpPr>
        <xdr:cNvPr id="388" name="円/楕円 387"/>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58437</xdr:rowOff>
    </xdr:from>
    <xdr:ext cx="762000" cy="259045"/>
    <xdr:sp macro="" textlink="">
      <xdr:nvSpPr>
        <xdr:cNvPr id="389" name="テキスト ボックス 388"/>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160020</xdr:rowOff>
    </xdr:from>
    <xdr:to>
      <xdr:col>1</xdr:col>
      <xdr:colOff>676275</xdr:colOff>
      <xdr:row>76</xdr:row>
      <xdr:rowOff>90170</xdr:rowOff>
    </xdr:to>
    <xdr:sp macro="" textlink="">
      <xdr:nvSpPr>
        <xdr:cNvPr id="390" name="円/楕円 389"/>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100347</xdr:rowOff>
    </xdr:from>
    <xdr:ext cx="762000" cy="259045"/>
    <xdr:sp macro="" textlink="">
      <xdr:nvSpPr>
        <xdr:cNvPr id="391" name="テキスト ボックス 390"/>
        <xdr:cNvSpPr txBox="1"/>
      </xdr:nvSpPr>
      <xdr:spPr>
        <a:xfrm>
          <a:off x="939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ポイントの増である。類似団体平均より</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ポイント高く、</a:t>
          </a:r>
          <a:r>
            <a:rPr kumimoji="1" lang="ja-JP" altLang="ja-JP" sz="1100">
              <a:solidFill>
                <a:sysClr val="windowText" lastClr="000000"/>
              </a:solidFill>
              <a:effectLst/>
              <a:latin typeface="+mn-lt"/>
              <a:ea typeface="+mn-ea"/>
              <a:cs typeface="+mn-cs"/>
            </a:rPr>
            <a:t>補助費</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、物件費、特別会計事業繰出金などの抑制に努め、更に事業の見直しを行い、健</a:t>
          </a:r>
          <a:r>
            <a:rPr kumimoji="1" lang="ja-JP" altLang="ja-JP" sz="1100">
              <a:solidFill>
                <a:schemeClr val="dk1"/>
              </a:solidFill>
              <a:effectLst/>
              <a:latin typeface="+mn-lt"/>
              <a:ea typeface="+mn-ea"/>
              <a:cs typeface="+mn-cs"/>
            </a:rPr>
            <a:t>全な財政運営を目指す。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113937</xdr:rowOff>
    </xdr:from>
    <xdr:to>
      <xdr:col>24</xdr:col>
      <xdr:colOff>31750</xdr:colOff>
      <xdr:row>78</xdr:row>
      <xdr:rowOff>149861</xdr:rowOff>
    </xdr:to>
    <xdr:cxnSp macro="">
      <xdr:nvCxnSpPr>
        <xdr:cNvPr id="426" name="直線コネクタ 425"/>
        <xdr:cNvCxnSpPr/>
      </xdr:nvCxnSpPr>
      <xdr:spPr>
        <a:xfrm>
          <a:off x="15671800" y="134870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104139</xdr:rowOff>
    </xdr:from>
    <xdr:to>
      <xdr:col>22</xdr:col>
      <xdr:colOff>565150</xdr:colOff>
      <xdr:row>78</xdr:row>
      <xdr:rowOff>113937</xdr:rowOff>
    </xdr:to>
    <xdr:cxnSp macro="">
      <xdr:nvCxnSpPr>
        <xdr:cNvPr id="429" name="直線コネクタ 428"/>
        <xdr:cNvCxnSpPr/>
      </xdr:nvCxnSpPr>
      <xdr:spPr>
        <a:xfrm>
          <a:off x="14782800" y="134772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102507</xdr:rowOff>
    </xdr:from>
    <xdr:to>
      <xdr:col>21</xdr:col>
      <xdr:colOff>361950</xdr:colOff>
      <xdr:row>78</xdr:row>
      <xdr:rowOff>104139</xdr:rowOff>
    </xdr:to>
    <xdr:cxnSp macro="">
      <xdr:nvCxnSpPr>
        <xdr:cNvPr id="432" name="直線コネクタ 431"/>
        <xdr:cNvCxnSpPr/>
      </xdr:nvCxnSpPr>
      <xdr:spPr>
        <a:xfrm>
          <a:off x="13893800" y="13304157"/>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37193</xdr:rowOff>
    </xdr:from>
    <xdr:to>
      <xdr:col>20</xdr:col>
      <xdr:colOff>158750</xdr:colOff>
      <xdr:row>77</xdr:row>
      <xdr:rowOff>102507</xdr:rowOff>
    </xdr:to>
    <xdr:cxnSp macro="">
      <xdr:nvCxnSpPr>
        <xdr:cNvPr id="435" name="直線コネクタ 434"/>
        <xdr:cNvCxnSpPr/>
      </xdr:nvCxnSpPr>
      <xdr:spPr>
        <a:xfrm>
          <a:off x="13004800" y="1323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99061</xdr:rowOff>
    </xdr:from>
    <xdr:to>
      <xdr:col>24</xdr:col>
      <xdr:colOff>82550</xdr:colOff>
      <xdr:row>79</xdr:row>
      <xdr:rowOff>29211</xdr:rowOff>
    </xdr:to>
    <xdr:sp macro="" textlink="">
      <xdr:nvSpPr>
        <xdr:cNvPr id="445" name="円/楕円 444"/>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71138</xdr:rowOff>
    </xdr:from>
    <xdr:ext cx="762000" cy="259045"/>
    <xdr:sp macro="" textlink="">
      <xdr:nvSpPr>
        <xdr:cNvPr id="446"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63137</xdr:rowOff>
    </xdr:from>
    <xdr:to>
      <xdr:col>22</xdr:col>
      <xdr:colOff>615950</xdr:colOff>
      <xdr:row>78</xdr:row>
      <xdr:rowOff>164737</xdr:rowOff>
    </xdr:to>
    <xdr:sp macro="" textlink="">
      <xdr:nvSpPr>
        <xdr:cNvPr id="447" name="円/楕円 446"/>
        <xdr:cNvSpPr/>
      </xdr:nvSpPr>
      <xdr:spPr>
        <a:xfrm>
          <a:off x="15621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149514</xdr:rowOff>
    </xdr:from>
    <xdr:ext cx="736600" cy="259045"/>
    <xdr:sp macro="" textlink="">
      <xdr:nvSpPr>
        <xdr:cNvPr id="448" name="テキスト ボックス 447"/>
        <xdr:cNvSpPr txBox="1"/>
      </xdr:nvSpPr>
      <xdr:spPr>
        <a:xfrm>
          <a:off x="15290800" y="1352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53339</xdr:rowOff>
    </xdr:from>
    <xdr:to>
      <xdr:col>21</xdr:col>
      <xdr:colOff>412750</xdr:colOff>
      <xdr:row>78</xdr:row>
      <xdr:rowOff>154939</xdr:rowOff>
    </xdr:to>
    <xdr:sp macro="" textlink="">
      <xdr:nvSpPr>
        <xdr:cNvPr id="449" name="円/楕円 448"/>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139716</xdr:rowOff>
    </xdr:from>
    <xdr:ext cx="762000" cy="259045"/>
    <xdr:sp macro="" textlink="">
      <xdr:nvSpPr>
        <xdr:cNvPr id="450" name="テキスト ボックス 449"/>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51707</xdr:rowOff>
    </xdr:from>
    <xdr:to>
      <xdr:col>20</xdr:col>
      <xdr:colOff>209550</xdr:colOff>
      <xdr:row>77</xdr:row>
      <xdr:rowOff>153307</xdr:rowOff>
    </xdr:to>
    <xdr:sp macro="" textlink="">
      <xdr:nvSpPr>
        <xdr:cNvPr id="451" name="円/楕円 450"/>
        <xdr:cNvSpPr/>
      </xdr:nvSpPr>
      <xdr:spPr>
        <a:xfrm>
          <a:off x="13843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138084</xdr:rowOff>
    </xdr:from>
    <xdr:ext cx="762000" cy="259045"/>
    <xdr:sp macro="" textlink="">
      <xdr:nvSpPr>
        <xdr:cNvPr id="452" name="テキスト ボックス 451"/>
        <xdr:cNvSpPr txBox="1"/>
      </xdr:nvSpPr>
      <xdr:spPr>
        <a:xfrm>
          <a:off x="13512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157843</xdr:rowOff>
    </xdr:from>
    <xdr:to>
      <xdr:col>19</xdr:col>
      <xdr:colOff>6350</xdr:colOff>
      <xdr:row>77</xdr:row>
      <xdr:rowOff>87993</xdr:rowOff>
    </xdr:to>
    <xdr:sp macro="" textlink="">
      <xdr:nvSpPr>
        <xdr:cNvPr id="453" name="円/楕円 452"/>
        <xdr:cNvSpPr/>
      </xdr:nvSpPr>
      <xdr:spPr>
        <a:xfrm>
          <a:off x="12954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72770</xdr:rowOff>
    </xdr:from>
    <xdr:ext cx="762000" cy="259045"/>
    <xdr:sp macro="" textlink="">
      <xdr:nvSpPr>
        <xdr:cNvPr id="454" name="テキスト ボックス 453"/>
        <xdr:cNvSpPr txBox="1"/>
      </xdr:nvSpPr>
      <xdr:spPr>
        <a:xfrm>
          <a:off x="12623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熊本県山江村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5395</xdr:rowOff>
    </xdr:from>
    <xdr:to>
      <xdr:col>4</xdr:col>
      <xdr:colOff>1117600</xdr:colOff>
      <xdr:row>18</xdr:row>
      <xdr:rowOff>9434</xdr:rowOff>
    </xdr:to>
    <xdr:cxnSp macro="">
      <xdr:nvCxnSpPr>
        <xdr:cNvPr id="47" name="直線コネクタ 46"/>
        <xdr:cNvCxnSpPr/>
      </xdr:nvCxnSpPr>
      <xdr:spPr bwMode="auto">
        <a:xfrm flipV="1">
          <a:off x="5003800" y="3139120"/>
          <a:ext cx="647700" cy="4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9434</xdr:rowOff>
    </xdr:from>
    <xdr:to>
      <xdr:col>4</xdr:col>
      <xdr:colOff>469900</xdr:colOff>
      <xdr:row>18</xdr:row>
      <xdr:rowOff>22236</xdr:rowOff>
    </xdr:to>
    <xdr:cxnSp macro="">
      <xdr:nvCxnSpPr>
        <xdr:cNvPr id="50" name="直線コネクタ 49"/>
        <xdr:cNvCxnSpPr/>
      </xdr:nvCxnSpPr>
      <xdr:spPr bwMode="auto">
        <a:xfrm flipV="1">
          <a:off x="4305300" y="3143159"/>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22236</xdr:rowOff>
    </xdr:from>
    <xdr:to>
      <xdr:col>3</xdr:col>
      <xdr:colOff>904875</xdr:colOff>
      <xdr:row>18</xdr:row>
      <xdr:rowOff>45868</xdr:rowOff>
    </xdr:to>
    <xdr:cxnSp macro="">
      <xdr:nvCxnSpPr>
        <xdr:cNvPr id="53" name="直線コネクタ 52"/>
        <xdr:cNvCxnSpPr/>
      </xdr:nvCxnSpPr>
      <xdr:spPr bwMode="auto">
        <a:xfrm flipV="1">
          <a:off x="3606800" y="3155961"/>
          <a:ext cx="698500" cy="23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32966</xdr:rowOff>
    </xdr:from>
    <xdr:to>
      <xdr:col>3</xdr:col>
      <xdr:colOff>206375</xdr:colOff>
      <xdr:row>18</xdr:row>
      <xdr:rowOff>45868</xdr:rowOff>
    </xdr:to>
    <xdr:cxnSp macro="">
      <xdr:nvCxnSpPr>
        <xdr:cNvPr id="56" name="直線コネクタ 55"/>
        <xdr:cNvCxnSpPr/>
      </xdr:nvCxnSpPr>
      <xdr:spPr bwMode="auto">
        <a:xfrm>
          <a:off x="2908300" y="3166691"/>
          <a:ext cx="698500" cy="12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126045</xdr:rowOff>
    </xdr:from>
    <xdr:to>
      <xdr:col>5</xdr:col>
      <xdr:colOff>34925</xdr:colOff>
      <xdr:row>18</xdr:row>
      <xdr:rowOff>56195</xdr:rowOff>
    </xdr:to>
    <xdr:sp macro="" textlink="">
      <xdr:nvSpPr>
        <xdr:cNvPr id="66" name="円/楕円 65"/>
        <xdr:cNvSpPr/>
      </xdr:nvSpPr>
      <xdr:spPr bwMode="auto">
        <a:xfrm>
          <a:off x="5600700" y="3088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98122</xdr:rowOff>
    </xdr:from>
    <xdr:ext cx="762000" cy="259045"/>
    <xdr:sp macro="" textlink="">
      <xdr:nvSpPr>
        <xdr:cNvPr id="67" name="人口1人当たり決算額の推移該当値テキスト130"/>
        <xdr:cNvSpPr txBox="1"/>
      </xdr:nvSpPr>
      <xdr:spPr>
        <a:xfrm>
          <a:off x="5740400" y="30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149,029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130084</xdr:rowOff>
    </xdr:from>
    <xdr:to>
      <xdr:col>4</xdr:col>
      <xdr:colOff>520700</xdr:colOff>
      <xdr:row>18</xdr:row>
      <xdr:rowOff>60234</xdr:rowOff>
    </xdr:to>
    <xdr:sp macro="" textlink="">
      <xdr:nvSpPr>
        <xdr:cNvPr id="68" name="円/楕円 67"/>
        <xdr:cNvSpPr/>
      </xdr:nvSpPr>
      <xdr:spPr bwMode="auto">
        <a:xfrm>
          <a:off x="4953000" y="3092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45011</xdr:rowOff>
    </xdr:from>
    <xdr:ext cx="736600" cy="259045"/>
    <xdr:sp macro="" textlink="">
      <xdr:nvSpPr>
        <xdr:cNvPr id="69" name="テキスト ボックス 68"/>
        <xdr:cNvSpPr txBox="1"/>
      </xdr:nvSpPr>
      <xdr:spPr>
        <a:xfrm>
          <a:off x="4622800" y="3178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142886</xdr:rowOff>
    </xdr:from>
    <xdr:to>
      <xdr:col>3</xdr:col>
      <xdr:colOff>955675</xdr:colOff>
      <xdr:row>18</xdr:row>
      <xdr:rowOff>73036</xdr:rowOff>
    </xdr:to>
    <xdr:sp macro="" textlink="">
      <xdr:nvSpPr>
        <xdr:cNvPr id="70" name="円/楕円 69"/>
        <xdr:cNvSpPr/>
      </xdr:nvSpPr>
      <xdr:spPr bwMode="auto">
        <a:xfrm>
          <a:off x="4254500" y="3105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57813</xdr:rowOff>
    </xdr:from>
    <xdr:ext cx="762000" cy="259045"/>
    <xdr:sp macro="" textlink="">
      <xdr:nvSpPr>
        <xdr:cNvPr id="71" name="テキスト ボックス 70"/>
        <xdr:cNvSpPr txBox="1"/>
      </xdr:nvSpPr>
      <xdr:spPr>
        <a:xfrm>
          <a:off x="3924300" y="319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141,662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166518</xdr:rowOff>
    </xdr:from>
    <xdr:to>
      <xdr:col>3</xdr:col>
      <xdr:colOff>257175</xdr:colOff>
      <xdr:row>18</xdr:row>
      <xdr:rowOff>96668</xdr:rowOff>
    </xdr:to>
    <xdr:sp macro="" textlink="">
      <xdr:nvSpPr>
        <xdr:cNvPr id="72" name="円/楕円 71"/>
        <xdr:cNvSpPr/>
      </xdr:nvSpPr>
      <xdr:spPr bwMode="auto">
        <a:xfrm>
          <a:off x="3556000" y="3128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81446</xdr:rowOff>
    </xdr:from>
    <xdr:ext cx="762000" cy="259045"/>
    <xdr:sp macro="" textlink="">
      <xdr:nvSpPr>
        <xdr:cNvPr id="73" name="テキスト ボックス 72"/>
        <xdr:cNvSpPr txBox="1"/>
      </xdr:nvSpPr>
      <xdr:spPr>
        <a:xfrm>
          <a:off x="3225800" y="321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131,324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153616</xdr:rowOff>
    </xdr:from>
    <xdr:to>
      <xdr:col>2</xdr:col>
      <xdr:colOff>692150</xdr:colOff>
      <xdr:row>18</xdr:row>
      <xdr:rowOff>83766</xdr:rowOff>
    </xdr:to>
    <xdr:sp macro="" textlink="">
      <xdr:nvSpPr>
        <xdr:cNvPr id="74" name="円/楕円 73"/>
        <xdr:cNvSpPr/>
      </xdr:nvSpPr>
      <xdr:spPr bwMode="auto">
        <a:xfrm>
          <a:off x="2857500" y="3115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68543</xdr:rowOff>
    </xdr:from>
    <xdr:ext cx="762000" cy="259045"/>
    <xdr:sp macro="" textlink="">
      <xdr:nvSpPr>
        <xdr:cNvPr id="75" name="テキスト ボックス 74"/>
        <xdr:cNvSpPr txBox="1"/>
      </xdr:nvSpPr>
      <xdr:spPr>
        <a:xfrm>
          <a:off x="2527300" y="320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213694</xdr:rowOff>
    </xdr:from>
    <xdr:to>
      <xdr:col>4</xdr:col>
      <xdr:colOff>1117600</xdr:colOff>
      <xdr:row>35</xdr:row>
      <xdr:rowOff>242584</xdr:rowOff>
    </xdr:to>
    <xdr:cxnSp macro="">
      <xdr:nvCxnSpPr>
        <xdr:cNvPr id="106" name="直線コネクタ 105"/>
        <xdr:cNvCxnSpPr/>
      </xdr:nvCxnSpPr>
      <xdr:spPr bwMode="auto">
        <a:xfrm>
          <a:off x="5003800" y="6824044"/>
          <a:ext cx="647700" cy="28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213694</xdr:rowOff>
    </xdr:from>
    <xdr:to>
      <xdr:col>4</xdr:col>
      <xdr:colOff>469900</xdr:colOff>
      <xdr:row>35</xdr:row>
      <xdr:rowOff>295912</xdr:rowOff>
    </xdr:to>
    <xdr:cxnSp macro="">
      <xdr:nvCxnSpPr>
        <xdr:cNvPr id="109" name="直線コネクタ 108"/>
        <xdr:cNvCxnSpPr/>
      </xdr:nvCxnSpPr>
      <xdr:spPr bwMode="auto">
        <a:xfrm flipV="1">
          <a:off x="4305300" y="6824044"/>
          <a:ext cx="698500" cy="82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239576</xdr:rowOff>
    </xdr:from>
    <xdr:to>
      <xdr:col>3</xdr:col>
      <xdr:colOff>904875</xdr:colOff>
      <xdr:row>35</xdr:row>
      <xdr:rowOff>295912</xdr:rowOff>
    </xdr:to>
    <xdr:cxnSp macro="">
      <xdr:nvCxnSpPr>
        <xdr:cNvPr id="112" name="直線コネクタ 111"/>
        <xdr:cNvCxnSpPr/>
      </xdr:nvCxnSpPr>
      <xdr:spPr bwMode="auto">
        <a:xfrm>
          <a:off x="3606800" y="6849926"/>
          <a:ext cx="698500" cy="56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239576</xdr:rowOff>
    </xdr:from>
    <xdr:to>
      <xdr:col>3</xdr:col>
      <xdr:colOff>206375</xdr:colOff>
      <xdr:row>35</xdr:row>
      <xdr:rowOff>245319</xdr:rowOff>
    </xdr:to>
    <xdr:cxnSp macro="">
      <xdr:nvCxnSpPr>
        <xdr:cNvPr id="115" name="直線コネクタ 114"/>
        <xdr:cNvCxnSpPr/>
      </xdr:nvCxnSpPr>
      <xdr:spPr bwMode="auto">
        <a:xfrm flipV="1">
          <a:off x="2908300" y="6849926"/>
          <a:ext cx="698500" cy="5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191784</xdr:rowOff>
    </xdr:from>
    <xdr:to>
      <xdr:col>5</xdr:col>
      <xdr:colOff>34925</xdr:colOff>
      <xdr:row>35</xdr:row>
      <xdr:rowOff>293384</xdr:rowOff>
    </xdr:to>
    <xdr:sp macro="" textlink="">
      <xdr:nvSpPr>
        <xdr:cNvPr id="125" name="円/楕円 124"/>
        <xdr:cNvSpPr/>
      </xdr:nvSpPr>
      <xdr:spPr bwMode="auto">
        <a:xfrm>
          <a:off x="5600700" y="680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163861</xdr:rowOff>
    </xdr:from>
    <xdr:ext cx="762000" cy="259045"/>
    <xdr:sp macro="" textlink="">
      <xdr:nvSpPr>
        <xdr:cNvPr id="126" name="人口1人当たり決算額の推移該当値テキスト445"/>
        <xdr:cNvSpPr txBox="1"/>
      </xdr:nvSpPr>
      <xdr:spPr>
        <a:xfrm>
          <a:off x="5740400" y="677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37,219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162894</xdr:rowOff>
    </xdr:from>
    <xdr:to>
      <xdr:col>4</xdr:col>
      <xdr:colOff>520700</xdr:colOff>
      <xdr:row>35</xdr:row>
      <xdr:rowOff>264494</xdr:rowOff>
    </xdr:to>
    <xdr:sp macro="" textlink="">
      <xdr:nvSpPr>
        <xdr:cNvPr id="127" name="円/楕円 126"/>
        <xdr:cNvSpPr/>
      </xdr:nvSpPr>
      <xdr:spPr bwMode="auto">
        <a:xfrm>
          <a:off x="4953000" y="6773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274671</xdr:rowOff>
    </xdr:from>
    <xdr:ext cx="736600" cy="259045"/>
    <xdr:sp macro="" textlink="">
      <xdr:nvSpPr>
        <xdr:cNvPr id="128" name="テキスト ボックス 127"/>
        <xdr:cNvSpPr txBox="1"/>
      </xdr:nvSpPr>
      <xdr:spPr>
        <a:xfrm>
          <a:off x="4622800" y="654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245112</xdr:rowOff>
    </xdr:from>
    <xdr:to>
      <xdr:col>3</xdr:col>
      <xdr:colOff>955675</xdr:colOff>
      <xdr:row>36</xdr:row>
      <xdr:rowOff>3812</xdr:rowOff>
    </xdr:to>
    <xdr:sp macro="" textlink="">
      <xdr:nvSpPr>
        <xdr:cNvPr id="129" name="円/楕円 128"/>
        <xdr:cNvSpPr/>
      </xdr:nvSpPr>
      <xdr:spPr bwMode="auto">
        <a:xfrm>
          <a:off x="4254500" y="685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331489</xdr:rowOff>
    </xdr:from>
    <xdr:ext cx="762000" cy="259045"/>
    <xdr:sp macro="" textlink="">
      <xdr:nvSpPr>
        <xdr:cNvPr id="130" name="テキスト ボックス 129"/>
        <xdr:cNvSpPr txBox="1"/>
      </xdr:nvSpPr>
      <xdr:spPr>
        <a:xfrm>
          <a:off x="3924300" y="6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188776</xdr:rowOff>
    </xdr:from>
    <xdr:to>
      <xdr:col>3</xdr:col>
      <xdr:colOff>257175</xdr:colOff>
      <xdr:row>35</xdr:row>
      <xdr:rowOff>290376</xdr:rowOff>
    </xdr:to>
    <xdr:sp macro="" textlink="">
      <xdr:nvSpPr>
        <xdr:cNvPr id="131" name="円/楕円 130"/>
        <xdr:cNvSpPr/>
      </xdr:nvSpPr>
      <xdr:spPr bwMode="auto">
        <a:xfrm>
          <a:off x="3556000" y="679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275153</xdr:rowOff>
    </xdr:from>
    <xdr:ext cx="762000" cy="259045"/>
    <xdr:sp macro="" textlink="">
      <xdr:nvSpPr>
        <xdr:cNvPr id="132" name="テキスト ボックス 131"/>
        <xdr:cNvSpPr txBox="1"/>
      </xdr:nvSpPr>
      <xdr:spPr>
        <a:xfrm>
          <a:off x="3225800" y="688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194519</xdr:rowOff>
    </xdr:from>
    <xdr:to>
      <xdr:col>2</xdr:col>
      <xdr:colOff>692150</xdr:colOff>
      <xdr:row>35</xdr:row>
      <xdr:rowOff>296119</xdr:rowOff>
    </xdr:to>
    <xdr:sp macro="" textlink="">
      <xdr:nvSpPr>
        <xdr:cNvPr id="133" name="円/楕円 132"/>
        <xdr:cNvSpPr/>
      </xdr:nvSpPr>
      <xdr:spPr bwMode="auto">
        <a:xfrm>
          <a:off x="2857500" y="6804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280896</xdr:rowOff>
    </xdr:from>
    <xdr:ext cx="762000" cy="259045"/>
    <xdr:sp macro="" textlink="">
      <xdr:nvSpPr>
        <xdr:cNvPr id="134" name="テキスト ボックス 133"/>
        <xdr:cNvSpPr txBox="1"/>
      </xdr:nvSpPr>
      <xdr:spPr>
        <a:xfrm>
          <a:off x="2527300" y="689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3,600
3,594
121.19
3,636,286
3,328,268
287,010
1,906,227
3,318,613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18438</xdr:rowOff>
    </xdr:from>
    <xdr:to>
      <xdr:col>6</xdr:col>
      <xdr:colOff>511175</xdr:colOff>
      <xdr:row>39</xdr:row>
      <xdr:rowOff>18879</xdr:rowOff>
    </xdr:to>
    <xdr:cxnSp macro="">
      <xdr:nvCxnSpPr>
        <xdr:cNvPr id="63" name="直線コネクタ 62"/>
        <xdr:cNvCxnSpPr/>
      </xdr:nvCxnSpPr>
      <xdr:spPr>
        <a:xfrm flipV="1">
          <a:off x="3797300" y="6704988"/>
          <a:ext cx="8382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18879</xdr:rowOff>
    </xdr:from>
    <xdr:to>
      <xdr:col>5</xdr:col>
      <xdr:colOff>358775</xdr:colOff>
      <xdr:row>39</xdr:row>
      <xdr:rowOff>35037</xdr:rowOff>
    </xdr:to>
    <xdr:cxnSp macro="">
      <xdr:nvCxnSpPr>
        <xdr:cNvPr id="66" name="直線コネクタ 65"/>
        <xdr:cNvCxnSpPr/>
      </xdr:nvCxnSpPr>
      <xdr:spPr>
        <a:xfrm flipV="1">
          <a:off x="2908300" y="6705429"/>
          <a:ext cx="889000" cy="1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35037</xdr:rowOff>
    </xdr:from>
    <xdr:to>
      <xdr:col>4</xdr:col>
      <xdr:colOff>155575</xdr:colOff>
      <xdr:row>39</xdr:row>
      <xdr:rowOff>55614</xdr:rowOff>
    </xdr:to>
    <xdr:cxnSp macro="">
      <xdr:nvCxnSpPr>
        <xdr:cNvPr id="69" name="直線コネクタ 68"/>
        <xdr:cNvCxnSpPr/>
      </xdr:nvCxnSpPr>
      <xdr:spPr>
        <a:xfrm flipV="1">
          <a:off x="2019300" y="6721587"/>
          <a:ext cx="889000" cy="2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28983</xdr:rowOff>
    </xdr:from>
    <xdr:to>
      <xdr:col>2</xdr:col>
      <xdr:colOff>638175</xdr:colOff>
      <xdr:row>39</xdr:row>
      <xdr:rowOff>55614</xdr:rowOff>
    </xdr:to>
    <xdr:cxnSp macro="">
      <xdr:nvCxnSpPr>
        <xdr:cNvPr id="72" name="直線コネクタ 71"/>
        <xdr:cNvCxnSpPr/>
      </xdr:nvCxnSpPr>
      <xdr:spPr>
        <a:xfrm>
          <a:off x="1130300" y="6715533"/>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139088</xdr:rowOff>
    </xdr:from>
    <xdr:to>
      <xdr:col>6</xdr:col>
      <xdr:colOff>561975</xdr:colOff>
      <xdr:row>39</xdr:row>
      <xdr:rowOff>69238</xdr:rowOff>
    </xdr:to>
    <xdr:sp macro="" textlink="">
      <xdr:nvSpPr>
        <xdr:cNvPr id="82" name="円/楕円 81"/>
        <xdr:cNvSpPr/>
      </xdr:nvSpPr>
      <xdr:spPr>
        <a:xfrm>
          <a:off x="4584700" y="665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117515</xdr:rowOff>
    </xdr:from>
    <xdr:ext cx="599010" cy="259045"/>
    <xdr:sp macro="" textlink="">
      <xdr:nvSpPr>
        <xdr:cNvPr id="83" name="人件費該当値テキスト"/>
        <xdr:cNvSpPr txBox="1"/>
      </xdr:nvSpPr>
      <xdr:spPr>
        <a:xfrm>
          <a:off x="4686300" y="663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124,632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139529</xdr:rowOff>
    </xdr:from>
    <xdr:to>
      <xdr:col>5</xdr:col>
      <xdr:colOff>409575</xdr:colOff>
      <xdr:row>39</xdr:row>
      <xdr:rowOff>69679</xdr:rowOff>
    </xdr:to>
    <xdr:sp macro="" textlink="">
      <xdr:nvSpPr>
        <xdr:cNvPr id="84" name="円/楕円 83"/>
        <xdr:cNvSpPr/>
      </xdr:nvSpPr>
      <xdr:spPr>
        <a:xfrm>
          <a:off x="3746500" y="665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60806</xdr:rowOff>
    </xdr:from>
    <xdr:ext cx="599010" cy="259045"/>
    <xdr:sp macro="" textlink="">
      <xdr:nvSpPr>
        <xdr:cNvPr id="85" name="テキスト ボックス 84"/>
        <xdr:cNvSpPr txBox="1"/>
      </xdr:nvSpPr>
      <xdr:spPr>
        <a:xfrm>
          <a:off x="3497794" y="674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124,497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155687</xdr:rowOff>
    </xdr:from>
    <xdr:to>
      <xdr:col>4</xdr:col>
      <xdr:colOff>206375</xdr:colOff>
      <xdr:row>39</xdr:row>
      <xdr:rowOff>85837</xdr:rowOff>
    </xdr:to>
    <xdr:sp macro="" textlink="">
      <xdr:nvSpPr>
        <xdr:cNvPr id="86" name="円/楕円 85"/>
        <xdr:cNvSpPr/>
      </xdr:nvSpPr>
      <xdr:spPr>
        <a:xfrm>
          <a:off x="2857500" y="66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76964</xdr:rowOff>
    </xdr:from>
    <xdr:ext cx="599010" cy="259045"/>
    <xdr:sp macro="" textlink="">
      <xdr:nvSpPr>
        <xdr:cNvPr id="87" name="テキスト ボックス 86"/>
        <xdr:cNvSpPr txBox="1"/>
      </xdr:nvSpPr>
      <xdr:spPr>
        <a:xfrm>
          <a:off x="2608794" y="676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119,549</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4814</xdr:rowOff>
    </xdr:from>
    <xdr:to>
      <xdr:col>3</xdr:col>
      <xdr:colOff>3175</xdr:colOff>
      <xdr:row>39</xdr:row>
      <xdr:rowOff>106414</xdr:rowOff>
    </xdr:to>
    <xdr:sp macro="" textlink="">
      <xdr:nvSpPr>
        <xdr:cNvPr id="88" name="円/楕円 87"/>
        <xdr:cNvSpPr/>
      </xdr:nvSpPr>
      <xdr:spPr>
        <a:xfrm>
          <a:off x="1968500" y="66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97541</xdr:rowOff>
    </xdr:from>
    <xdr:ext cx="599010" cy="259045"/>
    <xdr:sp macro="" textlink="">
      <xdr:nvSpPr>
        <xdr:cNvPr id="89" name="テキスト ボックス 88"/>
        <xdr:cNvSpPr txBox="1"/>
      </xdr:nvSpPr>
      <xdr:spPr>
        <a:xfrm>
          <a:off x="1719794" y="678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113,248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149633</xdr:rowOff>
    </xdr:from>
    <xdr:to>
      <xdr:col>1</xdr:col>
      <xdr:colOff>485775</xdr:colOff>
      <xdr:row>39</xdr:row>
      <xdr:rowOff>79783</xdr:rowOff>
    </xdr:to>
    <xdr:sp macro="" textlink="">
      <xdr:nvSpPr>
        <xdr:cNvPr id="90" name="円/楕円 89"/>
        <xdr:cNvSpPr/>
      </xdr:nvSpPr>
      <xdr:spPr>
        <a:xfrm>
          <a:off x="1079500" y="66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70910</xdr:rowOff>
    </xdr:from>
    <xdr:ext cx="599010" cy="259045"/>
    <xdr:sp macro="" textlink="">
      <xdr:nvSpPr>
        <xdr:cNvPr id="91" name="テキスト ボックス 90"/>
        <xdr:cNvSpPr txBox="1"/>
      </xdr:nvSpPr>
      <xdr:spPr>
        <a:xfrm>
          <a:off x="830794" y="675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33519</xdr:rowOff>
    </xdr:from>
    <xdr:to>
      <xdr:col>6</xdr:col>
      <xdr:colOff>511175</xdr:colOff>
      <xdr:row>58</xdr:row>
      <xdr:rowOff>48675</xdr:rowOff>
    </xdr:to>
    <xdr:cxnSp macro="">
      <xdr:nvCxnSpPr>
        <xdr:cNvPr id="122" name="直線コネクタ 121"/>
        <xdr:cNvCxnSpPr/>
      </xdr:nvCxnSpPr>
      <xdr:spPr>
        <a:xfrm flipV="1">
          <a:off x="3797300" y="9977619"/>
          <a:ext cx="8382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48675</xdr:rowOff>
    </xdr:from>
    <xdr:to>
      <xdr:col>5</xdr:col>
      <xdr:colOff>358775</xdr:colOff>
      <xdr:row>58</xdr:row>
      <xdr:rowOff>62257</xdr:rowOff>
    </xdr:to>
    <xdr:cxnSp macro="">
      <xdr:nvCxnSpPr>
        <xdr:cNvPr id="125" name="直線コネクタ 124"/>
        <xdr:cNvCxnSpPr/>
      </xdr:nvCxnSpPr>
      <xdr:spPr>
        <a:xfrm flipV="1">
          <a:off x="2908300" y="9992775"/>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62257</xdr:rowOff>
    </xdr:from>
    <xdr:to>
      <xdr:col>4</xdr:col>
      <xdr:colOff>155575</xdr:colOff>
      <xdr:row>58</xdr:row>
      <xdr:rowOff>96343</xdr:rowOff>
    </xdr:to>
    <xdr:cxnSp macro="">
      <xdr:nvCxnSpPr>
        <xdr:cNvPr id="128" name="直線コネクタ 127"/>
        <xdr:cNvCxnSpPr/>
      </xdr:nvCxnSpPr>
      <xdr:spPr>
        <a:xfrm flipV="1">
          <a:off x="2019300" y="10006357"/>
          <a:ext cx="889000" cy="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88453</xdr:rowOff>
    </xdr:from>
    <xdr:to>
      <xdr:col>2</xdr:col>
      <xdr:colOff>638175</xdr:colOff>
      <xdr:row>58</xdr:row>
      <xdr:rowOff>96343</xdr:rowOff>
    </xdr:to>
    <xdr:cxnSp macro="">
      <xdr:nvCxnSpPr>
        <xdr:cNvPr id="131" name="直線コネクタ 130"/>
        <xdr:cNvCxnSpPr/>
      </xdr:nvCxnSpPr>
      <xdr:spPr>
        <a:xfrm>
          <a:off x="1130300" y="10032553"/>
          <a:ext cx="889000" cy="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154169</xdr:rowOff>
    </xdr:from>
    <xdr:to>
      <xdr:col>6</xdr:col>
      <xdr:colOff>561975</xdr:colOff>
      <xdr:row>58</xdr:row>
      <xdr:rowOff>84319</xdr:rowOff>
    </xdr:to>
    <xdr:sp macro="" textlink="">
      <xdr:nvSpPr>
        <xdr:cNvPr id="141" name="円/楕円 140"/>
        <xdr:cNvSpPr/>
      </xdr:nvSpPr>
      <xdr:spPr>
        <a:xfrm>
          <a:off x="4584700" y="99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69096</xdr:rowOff>
    </xdr:from>
    <xdr:ext cx="599010" cy="259045"/>
    <xdr:sp macro="" textlink="">
      <xdr:nvSpPr>
        <xdr:cNvPr id="142" name="物件費該当値テキスト"/>
        <xdr:cNvSpPr txBox="1"/>
      </xdr:nvSpPr>
      <xdr:spPr>
        <a:xfrm>
          <a:off x="4686300" y="984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145,028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169325</xdr:rowOff>
    </xdr:from>
    <xdr:to>
      <xdr:col>5</xdr:col>
      <xdr:colOff>409575</xdr:colOff>
      <xdr:row>58</xdr:row>
      <xdr:rowOff>99475</xdr:rowOff>
    </xdr:to>
    <xdr:sp macro="" textlink="">
      <xdr:nvSpPr>
        <xdr:cNvPr id="143" name="円/楕円 142"/>
        <xdr:cNvSpPr/>
      </xdr:nvSpPr>
      <xdr:spPr>
        <a:xfrm>
          <a:off x="3746500" y="99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90602</xdr:rowOff>
    </xdr:from>
    <xdr:ext cx="599010" cy="259045"/>
    <xdr:sp macro="" textlink="">
      <xdr:nvSpPr>
        <xdr:cNvPr id="144" name="テキスト ボックス 143"/>
        <xdr:cNvSpPr txBox="1"/>
      </xdr:nvSpPr>
      <xdr:spPr>
        <a:xfrm>
          <a:off x="3497794" y="1003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11457</xdr:rowOff>
    </xdr:from>
    <xdr:to>
      <xdr:col>4</xdr:col>
      <xdr:colOff>206375</xdr:colOff>
      <xdr:row>58</xdr:row>
      <xdr:rowOff>113057</xdr:rowOff>
    </xdr:to>
    <xdr:sp macro="" textlink="">
      <xdr:nvSpPr>
        <xdr:cNvPr id="145" name="円/楕円 144"/>
        <xdr:cNvSpPr/>
      </xdr:nvSpPr>
      <xdr:spPr>
        <a:xfrm>
          <a:off x="2857500" y="99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104184</xdr:rowOff>
    </xdr:from>
    <xdr:ext cx="599010" cy="259045"/>
    <xdr:sp macro="" textlink="">
      <xdr:nvSpPr>
        <xdr:cNvPr id="146" name="テキスト ボックス 145"/>
        <xdr:cNvSpPr txBox="1"/>
      </xdr:nvSpPr>
      <xdr:spPr>
        <a:xfrm>
          <a:off x="2608794" y="100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45543</xdr:rowOff>
    </xdr:from>
    <xdr:to>
      <xdr:col>3</xdr:col>
      <xdr:colOff>3175</xdr:colOff>
      <xdr:row>58</xdr:row>
      <xdr:rowOff>147143</xdr:rowOff>
    </xdr:to>
    <xdr:sp macro="" textlink="">
      <xdr:nvSpPr>
        <xdr:cNvPr id="147" name="円/楕円 146"/>
        <xdr:cNvSpPr/>
      </xdr:nvSpPr>
      <xdr:spPr>
        <a:xfrm>
          <a:off x="1968500" y="99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138270</xdr:rowOff>
    </xdr:from>
    <xdr:ext cx="599010" cy="259045"/>
    <xdr:sp macro="" textlink="">
      <xdr:nvSpPr>
        <xdr:cNvPr id="148" name="テキスト ボックス 147"/>
        <xdr:cNvSpPr txBox="1"/>
      </xdr:nvSpPr>
      <xdr:spPr>
        <a:xfrm>
          <a:off x="1719794" y="1008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37653</xdr:rowOff>
    </xdr:from>
    <xdr:to>
      <xdr:col>1</xdr:col>
      <xdr:colOff>485775</xdr:colOff>
      <xdr:row>58</xdr:row>
      <xdr:rowOff>139253</xdr:rowOff>
    </xdr:to>
    <xdr:sp macro="" textlink="">
      <xdr:nvSpPr>
        <xdr:cNvPr id="149" name="円/楕円 148"/>
        <xdr:cNvSpPr/>
      </xdr:nvSpPr>
      <xdr:spPr>
        <a:xfrm>
          <a:off x="1079500" y="998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130380</xdr:rowOff>
    </xdr:from>
    <xdr:ext cx="599010" cy="259045"/>
    <xdr:sp macro="" textlink="">
      <xdr:nvSpPr>
        <xdr:cNvPr id="150" name="テキスト ボックス 149"/>
        <xdr:cNvSpPr txBox="1"/>
      </xdr:nvSpPr>
      <xdr:spPr>
        <a:xfrm>
          <a:off x="830794" y="1007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111100</xdr:rowOff>
    </xdr:from>
    <xdr:to>
      <xdr:col>6</xdr:col>
      <xdr:colOff>511175</xdr:colOff>
      <xdr:row>78</xdr:row>
      <xdr:rowOff>115672</xdr:rowOff>
    </xdr:to>
    <xdr:cxnSp macro="">
      <xdr:nvCxnSpPr>
        <xdr:cNvPr id="179" name="直線コネクタ 178"/>
        <xdr:cNvCxnSpPr/>
      </xdr:nvCxnSpPr>
      <xdr:spPr>
        <a:xfrm flipV="1">
          <a:off x="3797300" y="1348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115672</xdr:rowOff>
    </xdr:from>
    <xdr:to>
      <xdr:col>5</xdr:col>
      <xdr:colOff>358775</xdr:colOff>
      <xdr:row>78</xdr:row>
      <xdr:rowOff>157111</xdr:rowOff>
    </xdr:to>
    <xdr:cxnSp macro="">
      <xdr:nvCxnSpPr>
        <xdr:cNvPr id="182" name="直線コネクタ 181"/>
        <xdr:cNvCxnSpPr/>
      </xdr:nvCxnSpPr>
      <xdr:spPr>
        <a:xfrm flipV="1">
          <a:off x="2908300" y="13488772"/>
          <a:ext cx="889000" cy="4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157111</xdr:rowOff>
    </xdr:from>
    <xdr:to>
      <xdr:col>4</xdr:col>
      <xdr:colOff>155575</xdr:colOff>
      <xdr:row>78</xdr:row>
      <xdr:rowOff>161086</xdr:rowOff>
    </xdr:to>
    <xdr:cxnSp macro="">
      <xdr:nvCxnSpPr>
        <xdr:cNvPr id="185" name="直線コネクタ 184"/>
        <xdr:cNvCxnSpPr/>
      </xdr:nvCxnSpPr>
      <xdr:spPr>
        <a:xfrm flipV="1">
          <a:off x="2019300" y="13530211"/>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161086</xdr:rowOff>
    </xdr:from>
    <xdr:to>
      <xdr:col>2</xdr:col>
      <xdr:colOff>638175</xdr:colOff>
      <xdr:row>78</xdr:row>
      <xdr:rowOff>169227</xdr:rowOff>
    </xdr:to>
    <xdr:cxnSp macro="">
      <xdr:nvCxnSpPr>
        <xdr:cNvPr id="188" name="直線コネクタ 187"/>
        <xdr:cNvCxnSpPr/>
      </xdr:nvCxnSpPr>
      <xdr:spPr>
        <a:xfrm flipV="1">
          <a:off x="1130300" y="13534186"/>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60300</xdr:rowOff>
    </xdr:from>
    <xdr:to>
      <xdr:col>6</xdr:col>
      <xdr:colOff>561975</xdr:colOff>
      <xdr:row>78</xdr:row>
      <xdr:rowOff>161900</xdr:rowOff>
    </xdr:to>
    <xdr:sp macro="" textlink="">
      <xdr:nvSpPr>
        <xdr:cNvPr id="198" name="円/楕円 197"/>
        <xdr:cNvSpPr/>
      </xdr:nvSpPr>
      <xdr:spPr>
        <a:xfrm>
          <a:off x="4584700" y="134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146677</xdr:rowOff>
    </xdr:from>
    <xdr:ext cx="469744" cy="259045"/>
    <xdr:sp macro="" textlink="">
      <xdr:nvSpPr>
        <xdr:cNvPr id="199" name="維持補修費該当値テキスト"/>
        <xdr:cNvSpPr txBox="1"/>
      </xdr:nvSpPr>
      <xdr:spPr>
        <a:xfrm>
          <a:off x="4686300" y="133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64872</xdr:rowOff>
    </xdr:from>
    <xdr:to>
      <xdr:col>5</xdr:col>
      <xdr:colOff>409575</xdr:colOff>
      <xdr:row>78</xdr:row>
      <xdr:rowOff>166472</xdr:rowOff>
    </xdr:to>
    <xdr:sp macro="" textlink="">
      <xdr:nvSpPr>
        <xdr:cNvPr id="200" name="円/楕円 199"/>
        <xdr:cNvSpPr/>
      </xdr:nvSpPr>
      <xdr:spPr>
        <a:xfrm>
          <a:off x="3746500" y="134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157599</xdr:rowOff>
    </xdr:from>
    <xdr:ext cx="469744" cy="259045"/>
    <xdr:sp macro="" textlink="">
      <xdr:nvSpPr>
        <xdr:cNvPr id="201" name="テキスト ボックス 200"/>
        <xdr:cNvSpPr txBox="1"/>
      </xdr:nvSpPr>
      <xdr:spPr>
        <a:xfrm>
          <a:off x="3562427" y="135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106311</xdr:rowOff>
    </xdr:from>
    <xdr:to>
      <xdr:col>4</xdr:col>
      <xdr:colOff>206375</xdr:colOff>
      <xdr:row>79</xdr:row>
      <xdr:rowOff>36461</xdr:rowOff>
    </xdr:to>
    <xdr:sp macro="" textlink="">
      <xdr:nvSpPr>
        <xdr:cNvPr id="202" name="円/楕円 201"/>
        <xdr:cNvSpPr/>
      </xdr:nvSpPr>
      <xdr:spPr>
        <a:xfrm>
          <a:off x="2857500" y="1347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27588</xdr:rowOff>
    </xdr:from>
    <xdr:ext cx="469744" cy="259045"/>
    <xdr:sp macro="" textlink="">
      <xdr:nvSpPr>
        <xdr:cNvPr id="203" name="テキスト ボックス 202"/>
        <xdr:cNvSpPr txBox="1"/>
      </xdr:nvSpPr>
      <xdr:spPr>
        <a:xfrm>
          <a:off x="2673427" y="1357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110286</xdr:rowOff>
    </xdr:from>
    <xdr:to>
      <xdr:col>3</xdr:col>
      <xdr:colOff>3175</xdr:colOff>
      <xdr:row>79</xdr:row>
      <xdr:rowOff>40436</xdr:rowOff>
    </xdr:to>
    <xdr:sp macro="" textlink="">
      <xdr:nvSpPr>
        <xdr:cNvPr id="204" name="円/楕円 203"/>
        <xdr:cNvSpPr/>
      </xdr:nvSpPr>
      <xdr:spPr>
        <a:xfrm>
          <a:off x="1968500" y="134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31563</xdr:rowOff>
    </xdr:from>
    <xdr:ext cx="469744" cy="259045"/>
    <xdr:sp macro="" textlink="">
      <xdr:nvSpPr>
        <xdr:cNvPr id="205" name="テキスト ボックス 204"/>
        <xdr:cNvSpPr txBox="1"/>
      </xdr:nvSpPr>
      <xdr:spPr>
        <a:xfrm>
          <a:off x="1784427" y="135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118427</xdr:rowOff>
    </xdr:from>
    <xdr:to>
      <xdr:col>1</xdr:col>
      <xdr:colOff>485775</xdr:colOff>
      <xdr:row>79</xdr:row>
      <xdr:rowOff>48577</xdr:rowOff>
    </xdr:to>
    <xdr:sp macro="" textlink="">
      <xdr:nvSpPr>
        <xdr:cNvPr id="206" name="円/楕円 205"/>
        <xdr:cNvSpPr/>
      </xdr:nvSpPr>
      <xdr:spPr>
        <a:xfrm>
          <a:off x="1079500" y="1349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39704</xdr:rowOff>
    </xdr:from>
    <xdr:ext cx="469744" cy="259045"/>
    <xdr:sp macro="" textlink="">
      <xdr:nvSpPr>
        <xdr:cNvPr id="207" name="テキスト ボックス 206"/>
        <xdr:cNvSpPr txBox="1"/>
      </xdr:nvSpPr>
      <xdr:spPr>
        <a:xfrm>
          <a:off x="895427" y="1358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114162</xdr:rowOff>
    </xdr:from>
    <xdr:to>
      <xdr:col>6</xdr:col>
      <xdr:colOff>511175</xdr:colOff>
      <xdr:row>92</xdr:row>
      <xdr:rowOff>148039</xdr:rowOff>
    </xdr:to>
    <xdr:cxnSp macro="">
      <xdr:nvCxnSpPr>
        <xdr:cNvPr id="239" name="直線コネクタ 238"/>
        <xdr:cNvCxnSpPr/>
      </xdr:nvCxnSpPr>
      <xdr:spPr>
        <a:xfrm>
          <a:off x="3797300" y="15887562"/>
          <a:ext cx="838200" cy="3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114162</xdr:rowOff>
    </xdr:from>
    <xdr:to>
      <xdr:col>5</xdr:col>
      <xdr:colOff>358775</xdr:colOff>
      <xdr:row>93</xdr:row>
      <xdr:rowOff>26761</xdr:rowOff>
    </xdr:to>
    <xdr:cxnSp macro="">
      <xdr:nvCxnSpPr>
        <xdr:cNvPr id="242" name="直線コネクタ 241"/>
        <xdr:cNvCxnSpPr/>
      </xdr:nvCxnSpPr>
      <xdr:spPr>
        <a:xfrm flipV="1">
          <a:off x="2908300" y="15887562"/>
          <a:ext cx="889000" cy="8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26761</xdr:rowOff>
    </xdr:from>
    <xdr:to>
      <xdr:col>4</xdr:col>
      <xdr:colOff>155575</xdr:colOff>
      <xdr:row>93</xdr:row>
      <xdr:rowOff>131883</xdr:rowOff>
    </xdr:to>
    <xdr:cxnSp macro="">
      <xdr:nvCxnSpPr>
        <xdr:cNvPr id="245" name="直線コネクタ 244"/>
        <xdr:cNvCxnSpPr/>
      </xdr:nvCxnSpPr>
      <xdr:spPr>
        <a:xfrm flipV="1">
          <a:off x="2019300" y="15971611"/>
          <a:ext cx="889000" cy="10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131883</xdr:rowOff>
    </xdr:from>
    <xdr:to>
      <xdr:col>2</xdr:col>
      <xdr:colOff>638175</xdr:colOff>
      <xdr:row>94</xdr:row>
      <xdr:rowOff>178</xdr:rowOff>
    </xdr:to>
    <xdr:cxnSp macro="">
      <xdr:nvCxnSpPr>
        <xdr:cNvPr id="248" name="直線コネクタ 247"/>
        <xdr:cNvCxnSpPr/>
      </xdr:nvCxnSpPr>
      <xdr:spPr>
        <a:xfrm flipV="1">
          <a:off x="1130300" y="16076733"/>
          <a:ext cx="889000" cy="3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97239</xdr:rowOff>
    </xdr:from>
    <xdr:to>
      <xdr:col>6</xdr:col>
      <xdr:colOff>561975</xdr:colOff>
      <xdr:row>93</xdr:row>
      <xdr:rowOff>27389</xdr:rowOff>
    </xdr:to>
    <xdr:sp macro="" textlink="">
      <xdr:nvSpPr>
        <xdr:cNvPr id="258" name="円/楕円 257"/>
        <xdr:cNvSpPr/>
      </xdr:nvSpPr>
      <xdr:spPr>
        <a:xfrm>
          <a:off x="4584700" y="1587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120116</xdr:rowOff>
    </xdr:from>
    <xdr:ext cx="599010" cy="259045"/>
    <xdr:sp macro="" textlink="">
      <xdr:nvSpPr>
        <xdr:cNvPr id="259" name="扶助費該当値テキスト"/>
        <xdr:cNvSpPr txBox="1"/>
      </xdr:nvSpPr>
      <xdr:spPr>
        <a:xfrm>
          <a:off x="4686300" y="1572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135,734</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63362</xdr:rowOff>
    </xdr:from>
    <xdr:to>
      <xdr:col>5</xdr:col>
      <xdr:colOff>409575</xdr:colOff>
      <xdr:row>92</xdr:row>
      <xdr:rowOff>164962</xdr:rowOff>
    </xdr:to>
    <xdr:sp macro="" textlink="">
      <xdr:nvSpPr>
        <xdr:cNvPr id="260" name="円/楕円 259"/>
        <xdr:cNvSpPr/>
      </xdr:nvSpPr>
      <xdr:spPr>
        <a:xfrm>
          <a:off x="3746500" y="1583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10039</xdr:rowOff>
    </xdr:from>
    <xdr:ext cx="599010" cy="259045"/>
    <xdr:sp macro="" textlink="">
      <xdr:nvSpPr>
        <xdr:cNvPr id="261" name="テキスト ボックス 260"/>
        <xdr:cNvSpPr txBox="1"/>
      </xdr:nvSpPr>
      <xdr:spPr>
        <a:xfrm>
          <a:off x="3497794" y="1561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138,846</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147411</xdr:rowOff>
    </xdr:from>
    <xdr:to>
      <xdr:col>4</xdr:col>
      <xdr:colOff>206375</xdr:colOff>
      <xdr:row>93</xdr:row>
      <xdr:rowOff>77561</xdr:rowOff>
    </xdr:to>
    <xdr:sp macro="" textlink="">
      <xdr:nvSpPr>
        <xdr:cNvPr id="262" name="円/楕円 261"/>
        <xdr:cNvSpPr/>
      </xdr:nvSpPr>
      <xdr:spPr>
        <a:xfrm>
          <a:off x="2857500" y="1592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94088</xdr:rowOff>
    </xdr:from>
    <xdr:ext cx="599010" cy="259045"/>
    <xdr:sp macro="" textlink="">
      <xdr:nvSpPr>
        <xdr:cNvPr id="263" name="テキスト ボックス 262"/>
        <xdr:cNvSpPr txBox="1"/>
      </xdr:nvSpPr>
      <xdr:spPr>
        <a:xfrm>
          <a:off x="2608794" y="1569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131,125</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81083</xdr:rowOff>
    </xdr:from>
    <xdr:to>
      <xdr:col>3</xdr:col>
      <xdr:colOff>3175</xdr:colOff>
      <xdr:row>94</xdr:row>
      <xdr:rowOff>11233</xdr:rowOff>
    </xdr:to>
    <xdr:sp macro="" textlink="">
      <xdr:nvSpPr>
        <xdr:cNvPr id="264" name="円/楕円 263"/>
        <xdr:cNvSpPr/>
      </xdr:nvSpPr>
      <xdr:spPr>
        <a:xfrm>
          <a:off x="1968500" y="160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27760</xdr:rowOff>
    </xdr:from>
    <xdr:ext cx="599010" cy="259045"/>
    <xdr:sp macro="" textlink="">
      <xdr:nvSpPr>
        <xdr:cNvPr id="265" name="テキスト ボックス 264"/>
        <xdr:cNvSpPr txBox="1"/>
      </xdr:nvSpPr>
      <xdr:spPr>
        <a:xfrm>
          <a:off x="1719794" y="1580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121,468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120828</xdr:rowOff>
    </xdr:from>
    <xdr:to>
      <xdr:col>1</xdr:col>
      <xdr:colOff>485775</xdr:colOff>
      <xdr:row>94</xdr:row>
      <xdr:rowOff>50978</xdr:rowOff>
    </xdr:to>
    <xdr:sp macro="" textlink="">
      <xdr:nvSpPr>
        <xdr:cNvPr id="266" name="円/楕円 265"/>
        <xdr:cNvSpPr/>
      </xdr:nvSpPr>
      <xdr:spPr>
        <a:xfrm>
          <a:off x="1079500" y="1606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67505</xdr:rowOff>
    </xdr:from>
    <xdr:ext cx="599010" cy="259045"/>
    <xdr:sp macro="" textlink="">
      <xdr:nvSpPr>
        <xdr:cNvPr id="267" name="テキスト ボックス 266"/>
        <xdr:cNvSpPr txBox="1"/>
      </xdr:nvSpPr>
      <xdr:spPr>
        <a:xfrm>
          <a:off x="830794" y="1584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97432</xdr:rowOff>
    </xdr:from>
    <xdr:to>
      <xdr:col>15</xdr:col>
      <xdr:colOff>180975</xdr:colOff>
      <xdr:row>37</xdr:row>
      <xdr:rowOff>106919</xdr:rowOff>
    </xdr:to>
    <xdr:cxnSp macro="">
      <xdr:nvCxnSpPr>
        <xdr:cNvPr id="298" name="直線コネクタ 297"/>
        <xdr:cNvCxnSpPr/>
      </xdr:nvCxnSpPr>
      <xdr:spPr>
        <a:xfrm flipV="1">
          <a:off x="9639300" y="6441082"/>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106919</xdr:rowOff>
    </xdr:from>
    <xdr:to>
      <xdr:col>14</xdr:col>
      <xdr:colOff>28575</xdr:colOff>
      <xdr:row>37</xdr:row>
      <xdr:rowOff>157642</xdr:rowOff>
    </xdr:to>
    <xdr:cxnSp macro="">
      <xdr:nvCxnSpPr>
        <xdr:cNvPr id="301" name="直線コネクタ 300"/>
        <xdr:cNvCxnSpPr/>
      </xdr:nvCxnSpPr>
      <xdr:spPr>
        <a:xfrm flipV="1">
          <a:off x="8750300" y="6450569"/>
          <a:ext cx="889000" cy="5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157642</xdr:rowOff>
    </xdr:from>
    <xdr:to>
      <xdr:col>12</xdr:col>
      <xdr:colOff>511175</xdr:colOff>
      <xdr:row>37</xdr:row>
      <xdr:rowOff>170434</xdr:rowOff>
    </xdr:to>
    <xdr:cxnSp macro="">
      <xdr:nvCxnSpPr>
        <xdr:cNvPr id="304" name="直線コネクタ 303"/>
        <xdr:cNvCxnSpPr/>
      </xdr:nvCxnSpPr>
      <xdr:spPr>
        <a:xfrm flipV="1">
          <a:off x="7861300" y="6501292"/>
          <a:ext cx="889000" cy="1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161251</xdr:rowOff>
    </xdr:from>
    <xdr:to>
      <xdr:col>11</xdr:col>
      <xdr:colOff>307975</xdr:colOff>
      <xdr:row>37</xdr:row>
      <xdr:rowOff>170434</xdr:rowOff>
    </xdr:to>
    <xdr:cxnSp macro="">
      <xdr:nvCxnSpPr>
        <xdr:cNvPr id="307" name="直線コネクタ 306"/>
        <xdr:cNvCxnSpPr/>
      </xdr:nvCxnSpPr>
      <xdr:spPr>
        <a:xfrm>
          <a:off x="6972300" y="6504901"/>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46632</xdr:rowOff>
    </xdr:from>
    <xdr:to>
      <xdr:col>15</xdr:col>
      <xdr:colOff>231775</xdr:colOff>
      <xdr:row>37</xdr:row>
      <xdr:rowOff>148232</xdr:rowOff>
    </xdr:to>
    <xdr:sp macro="" textlink="">
      <xdr:nvSpPr>
        <xdr:cNvPr id="317" name="円/楕円 316"/>
        <xdr:cNvSpPr/>
      </xdr:nvSpPr>
      <xdr:spPr>
        <a:xfrm>
          <a:off x="10426700" y="639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25059</xdr:rowOff>
    </xdr:from>
    <xdr:ext cx="599010" cy="259045"/>
    <xdr:sp macro="" textlink="">
      <xdr:nvSpPr>
        <xdr:cNvPr id="318" name="補助費等該当値テキスト"/>
        <xdr:cNvSpPr txBox="1"/>
      </xdr:nvSpPr>
      <xdr:spPr>
        <a:xfrm>
          <a:off x="10528300" y="636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105,443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56119</xdr:rowOff>
    </xdr:from>
    <xdr:to>
      <xdr:col>14</xdr:col>
      <xdr:colOff>79375</xdr:colOff>
      <xdr:row>37</xdr:row>
      <xdr:rowOff>157719</xdr:rowOff>
    </xdr:to>
    <xdr:sp macro="" textlink="">
      <xdr:nvSpPr>
        <xdr:cNvPr id="319" name="円/楕円 318"/>
        <xdr:cNvSpPr/>
      </xdr:nvSpPr>
      <xdr:spPr>
        <a:xfrm>
          <a:off x="9588500" y="639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148846</xdr:rowOff>
    </xdr:from>
    <xdr:ext cx="599010" cy="259045"/>
    <xdr:sp macro="" textlink="">
      <xdr:nvSpPr>
        <xdr:cNvPr id="320" name="テキスト ボックス 319"/>
        <xdr:cNvSpPr txBox="1"/>
      </xdr:nvSpPr>
      <xdr:spPr>
        <a:xfrm>
          <a:off x="9339794" y="649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106842</xdr:rowOff>
    </xdr:from>
    <xdr:to>
      <xdr:col>12</xdr:col>
      <xdr:colOff>561975</xdr:colOff>
      <xdr:row>38</xdr:row>
      <xdr:rowOff>36992</xdr:rowOff>
    </xdr:to>
    <xdr:sp macro="" textlink="">
      <xdr:nvSpPr>
        <xdr:cNvPr id="321" name="円/楕円 320"/>
        <xdr:cNvSpPr/>
      </xdr:nvSpPr>
      <xdr:spPr>
        <a:xfrm>
          <a:off x="8699500" y="64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28119</xdr:rowOff>
    </xdr:from>
    <xdr:ext cx="534377" cy="259045"/>
    <xdr:sp macro="" textlink="">
      <xdr:nvSpPr>
        <xdr:cNvPr id="322" name="テキスト ボックス 321"/>
        <xdr:cNvSpPr txBox="1"/>
      </xdr:nvSpPr>
      <xdr:spPr>
        <a:xfrm>
          <a:off x="8483111" y="65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87,006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119634</xdr:rowOff>
    </xdr:from>
    <xdr:to>
      <xdr:col>11</xdr:col>
      <xdr:colOff>358775</xdr:colOff>
      <xdr:row>38</xdr:row>
      <xdr:rowOff>49784</xdr:rowOff>
    </xdr:to>
    <xdr:sp macro="" textlink="">
      <xdr:nvSpPr>
        <xdr:cNvPr id="323" name="円/楕円 322"/>
        <xdr:cNvSpPr/>
      </xdr:nvSpPr>
      <xdr:spPr>
        <a:xfrm>
          <a:off x="7810500" y="64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40911</xdr:rowOff>
    </xdr:from>
    <xdr:ext cx="534377" cy="259045"/>
    <xdr:sp macro="" textlink="">
      <xdr:nvSpPr>
        <xdr:cNvPr id="324" name="テキスト ボックス 323"/>
        <xdr:cNvSpPr txBox="1"/>
      </xdr:nvSpPr>
      <xdr:spPr>
        <a:xfrm>
          <a:off x="7594111" y="65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83,089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110451</xdr:rowOff>
    </xdr:from>
    <xdr:to>
      <xdr:col>10</xdr:col>
      <xdr:colOff>155575</xdr:colOff>
      <xdr:row>38</xdr:row>
      <xdr:rowOff>40601</xdr:rowOff>
    </xdr:to>
    <xdr:sp macro="" textlink="">
      <xdr:nvSpPr>
        <xdr:cNvPr id="325" name="円/楕円 324"/>
        <xdr:cNvSpPr/>
      </xdr:nvSpPr>
      <xdr:spPr>
        <a:xfrm>
          <a:off x="6921500" y="64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31728</xdr:rowOff>
    </xdr:from>
    <xdr:ext cx="534377" cy="259045"/>
    <xdr:sp macro="" textlink="">
      <xdr:nvSpPr>
        <xdr:cNvPr id="326" name="テキスト ボックス 325"/>
        <xdr:cNvSpPr txBox="1"/>
      </xdr:nvSpPr>
      <xdr:spPr>
        <a:xfrm>
          <a:off x="6705111" y="654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155934</xdr:rowOff>
    </xdr:from>
    <xdr:to>
      <xdr:col>15</xdr:col>
      <xdr:colOff>180975</xdr:colOff>
      <xdr:row>59</xdr:row>
      <xdr:rowOff>23064</xdr:rowOff>
    </xdr:to>
    <xdr:cxnSp macro="">
      <xdr:nvCxnSpPr>
        <xdr:cNvPr id="355" name="直線コネクタ 354"/>
        <xdr:cNvCxnSpPr/>
      </xdr:nvCxnSpPr>
      <xdr:spPr>
        <a:xfrm flipV="1">
          <a:off x="9639300" y="10100034"/>
          <a:ext cx="838200" cy="3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13115</xdr:rowOff>
    </xdr:from>
    <xdr:to>
      <xdr:col>14</xdr:col>
      <xdr:colOff>28575</xdr:colOff>
      <xdr:row>59</xdr:row>
      <xdr:rowOff>23064</xdr:rowOff>
    </xdr:to>
    <xdr:cxnSp macro="">
      <xdr:nvCxnSpPr>
        <xdr:cNvPr id="358" name="直線コネクタ 357"/>
        <xdr:cNvCxnSpPr/>
      </xdr:nvCxnSpPr>
      <xdr:spPr>
        <a:xfrm>
          <a:off x="8750300" y="10128665"/>
          <a:ext cx="8890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13115</xdr:rowOff>
    </xdr:from>
    <xdr:to>
      <xdr:col>12</xdr:col>
      <xdr:colOff>511175</xdr:colOff>
      <xdr:row>59</xdr:row>
      <xdr:rowOff>14403</xdr:rowOff>
    </xdr:to>
    <xdr:cxnSp macro="">
      <xdr:nvCxnSpPr>
        <xdr:cNvPr id="361" name="直線コネクタ 360"/>
        <xdr:cNvCxnSpPr/>
      </xdr:nvCxnSpPr>
      <xdr:spPr>
        <a:xfrm flipV="1">
          <a:off x="7861300" y="10128665"/>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159148</xdr:rowOff>
    </xdr:from>
    <xdr:to>
      <xdr:col>11</xdr:col>
      <xdr:colOff>307975</xdr:colOff>
      <xdr:row>59</xdr:row>
      <xdr:rowOff>14403</xdr:rowOff>
    </xdr:to>
    <xdr:cxnSp macro="">
      <xdr:nvCxnSpPr>
        <xdr:cNvPr id="364" name="直線コネクタ 363"/>
        <xdr:cNvCxnSpPr/>
      </xdr:nvCxnSpPr>
      <xdr:spPr>
        <a:xfrm>
          <a:off x="6972300" y="10103248"/>
          <a:ext cx="889000" cy="2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105134</xdr:rowOff>
    </xdr:from>
    <xdr:to>
      <xdr:col>15</xdr:col>
      <xdr:colOff>231775</xdr:colOff>
      <xdr:row>59</xdr:row>
      <xdr:rowOff>35284</xdr:rowOff>
    </xdr:to>
    <xdr:sp macro="" textlink="">
      <xdr:nvSpPr>
        <xdr:cNvPr id="374" name="円/楕円 373"/>
        <xdr:cNvSpPr/>
      </xdr:nvSpPr>
      <xdr:spPr>
        <a:xfrm>
          <a:off x="10426700" y="1004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143714</xdr:rowOff>
    </xdr:from>
    <xdr:to>
      <xdr:col>14</xdr:col>
      <xdr:colOff>79375</xdr:colOff>
      <xdr:row>59</xdr:row>
      <xdr:rowOff>73864</xdr:rowOff>
    </xdr:to>
    <xdr:sp macro="" textlink="">
      <xdr:nvSpPr>
        <xdr:cNvPr id="376" name="円/楕円 375"/>
        <xdr:cNvSpPr/>
      </xdr:nvSpPr>
      <xdr:spPr>
        <a:xfrm>
          <a:off x="9588500" y="100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64991</xdr:rowOff>
    </xdr:from>
    <xdr:ext cx="534377" cy="259045"/>
    <xdr:sp macro="" textlink="">
      <xdr:nvSpPr>
        <xdr:cNvPr id="377" name="テキスト ボックス 376"/>
        <xdr:cNvSpPr txBox="1"/>
      </xdr:nvSpPr>
      <xdr:spPr>
        <a:xfrm>
          <a:off x="9372111" y="101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133765</xdr:rowOff>
    </xdr:from>
    <xdr:to>
      <xdr:col>12</xdr:col>
      <xdr:colOff>561975</xdr:colOff>
      <xdr:row>59</xdr:row>
      <xdr:rowOff>63915</xdr:rowOff>
    </xdr:to>
    <xdr:sp macro="" textlink="">
      <xdr:nvSpPr>
        <xdr:cNvPr id="378" name="円/楕円 377"/>
        <xdr:cNvSpPr/>
      </xdr:nvSpPr>
      <xdr:spPr>
        <a:xfrm>
          <a:off x="8699500" y="1007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55042</xdr:rowOff>
    </xdr:from>
    <xdr:ext cx="534377" cy="259045"/>
    <xdr:sp macro="" textlink="">
      <xdr:nvSpPr>
        <xdr:cNvPr id="379" name="テキスト ボックス 378"/>
        <xdr:cNvSpPr txBox="1"/>
      </xdr:nvSpPr>
      <xdr:spPr>
        <a:xfrm>
          <a:off x="8483111" y="101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135053</xdr:rowOff>
    </xdr:from>
    <xdr:to>
      <xdr:col>11</xdr:col>
      <xdr:colOff>358775</xdr:colOff>
      <xdr:row>59</xdr:row>
      <xdr:rowOff>65203</xdr:rowOff>
    </xdr:to>
    <xdr:sp macro="" textlink="">
      <xdr:nvSpPr>
        <xdr:cNvPr id="380" name="円/楕円 379"/>
        <xdr:cNvSpPr/>
      </xdr:nvSpPr>
      <xdr:spPr>
        <a:xfrm>
          <a:off x="7810500" y="100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56330</xdr:rowOff>
    </xdr:from>
    <xdr:ext cx="534377" cy="259045"/>
    <xdr:sp macro="" textlink="">
      <xdr:nvSpPr>
        <xdr:cNvPr id="381" name="テキスト ボックス 380"/>
        <xdr:cNvSpPr txBox="1"/>
      </xdr:nvSpPr>
      <xdr:spPr>
        <a:xfrm>
          <a:off x="7594111" y="101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108348</xdr:rowOff>
    </xdr:from>
    <xdr:to>
      <xdr:col>10</xdr:col>
      <xdr:colOff>155575</xdr:colOff>
      <xdr:row>59</xdr:row>
      <xdr:rowOff>38498</xdr:rowOff>
    </xdr:to>
    <xdr:sp macro="" textlink="">
      <xdr:nvSpPr>
        <xdr:cNvPr id="382" name="円/楕円 381"/>
        <xdr:cNvSpPr/>
      </xdr:nvSpPr>
      <xdr:spPr>
        <a:xfrm>
          <a:off x="6921500" y="1005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29625</xdr:rowOff>
    </xdr:from>
    <xdr:ext cx="599010" cy="259045"/>
    <xdr:sp macro="" textlink="">
      <xdr:nvSpPr>
        <xdr:cNvPr id="383" name="テキスト ボックス 382"/>
        <xdr:cNvSpPr txBox="1"/>
      </xdr:nvSpPr>
      <xdr:spPr>
        <a:xfrm>
          <a:off x="6672794" y="1014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2908</xdr:rowOff>
    </xdr:from>
    <xdr:to>
      <xdr:col>15</xdr:col>
      <xdr:colOff>180975</xdr:colOff>
      <xdr:row>79</xdr:row>
      <xdr:rowOff>42411</xdr:rowOff>
    </xdr:to>
    <xdr:cxnSp macro="">
      <xdr:nvCxnSpPr>
        <xdr:cNvPr id="412" name="直線コネクタ 411"/>
        <xdr:cNvCxnSpPr/>
      </xdr:nvCxnSpPr>
      <xdr:spPr>
        <a:xfrm flipV="1">
          <a:off x="9639300" y="13547458"/>
          <a:ext cx="8382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22854</xdr:rowOff>
    </xdr:from>
    <xdr:to>
      <xdr:col>14</xdr:col>
      <xdr:colOff>28575</xdr:colOff>
      <xdr:row>79</xdr:row>
      <xdr:rowOff>42411</xdr:rowOff>
    </xdr:to>
    <xdr:cxnSp macro="">
      <xdr:nvCxnSpPr>
        <xdr:cNvPr id="415" name="直線コネクタ 414"/>
        <xdr:cNvCxnSpPr/>
      </xdr:nvCxnSpPr>
      <xdr:spPr>
        <a:xfrm>
          <a:off x="8750300" y="13567404"/>
          <a:ext cx="889000" cy="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123558</xdr:rowOff>
    </xdr:from>
    <xdr:to>
      <xdr:col>15</xdr:col>
      <xdr:colOff>231775</xdr:colOff>
      <xdr:row>79</xdr:row>
      <xdr:rowOff>53708</xdr:rowOff>
    </xdr:to>
    <xdr:sp macro="" textlink="">
      <xdr:nvSpPr>
        <xdr:cNvPr id="425" name="円/楕円 424"/>
        <xdr:cNvSpPr/>
      </xdr:nvSpPr>
      <xdr:spPr>
        <a:xfrm>
          <a:off x="10426700" y="1349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38485</xdr:rowOff>
    </xdr:from>
    <xdr:ext cx="534377" cy="259045"/>
    <xdr:sp macro="" textlink="">
      <xdr:nvSpPr>
        <xdr:cNvPr id="426" name="普通建設事業費 （ うち新規整備　）該当値テキスト"/>
        <xdr:cNvSpPr txBox="1"/>
      </xdr:nvSpPr>
      <xdr:spPr>
        <a:xfrm>
          <a:off x="10528300" y="1341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32,710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163061</xdr:rowOff>
    </xdr:from>
    <xdr:to>
      <xdr:col>14</xdr:col>
      <xdr:colOff>79375</xdr:colOff>
      <xdr:row>79</xdr:row>
      <xdr:rowOff>93211</xdr:rowOff>
    </xdr:to>
    <xdr:sp macro="" textlink="">
      <xdr:nvSpPr>
        <xdr:cNvPr id="427" name="円/楕円 426"/>
        <xdr:cNvSpPr/>
      </xdr:nvSpPr>
      <xdr:spPr>
        <a:xfrm>
          <a:off x="9588500" y="13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84338</xdr:rowOff>
    </xdr:from>
    <xdr:ext cx="469744" cy="259045"/>
    <xdr:sp macro="" textlink="">
      <xdr:nvSpPr>
        <xdr:cNvPr id="428" name="テキスト ボックス 427"/>
        <xdr:cNvSpPr txBox="1"/>
      </xdr:nvSpPr>
      <xdr:spPr>
        <a:xfrm>
          <a:off x="9404427" y="13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143504</xdr:rowOff>
    </xdr:from>
    <xdr:to>
      <xdr:col>12</xdr:col>
      <xdr:colOff>561975</xdr:colOff>
      <xdr:row>79</xdr:row>
      <xdr:rowOff>73654</xdr:rowOff>
    </xdr:to>
    <xdr:sp macro="" textlink="">
      <xdr:nvSpPr>
        <xdr:cNvPr id="429" name="円/楕円 428"/>
        <xdr:cNvSpPr/>
      </xdr:nvSpPr>
      <xdr:spPr>
        <a:xfrm>
          <a:off x="8699500" y="135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64781</xdr:rowOff>
    </xdr:from>
    <xdr:ext cx="534377" cy="259045"/>
    <xdr:sp macro="" textlink="">
      <xdr:nvSpPr>
        <xdr:cNvPr id="430" name="テキスト ボックス 429"/>
        <xdr:cNvSpPr txBox="1"/>
      </xdr:nvSpPr>
      <xdr:spPr>
        <a:xfrm>
          <a:off x="8483111" y="136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170497</xdr:rowOff>
    </xdr:from>
    <xdr:to>
      <xdr:col>15</xdr:col>
      <xdr:colOff>180975</xdr:colOff>
      <xdr:row>99</xdr:row>
      <xdr:rowOff>24752</xdr:rowOff>
    </xdr:to>
    <xdr:cxnSp macro="">
      <xdr:nvCxnSpPr>
        <xdr:cNvPr id="459" name="直線コネクタ 458"/>
        <xdr:cNvCxnSpPr/>
      </xdr:nvCxnSpPr>
      <xdr:spPr>
        <a:xfrm flipV="1">
          <a:off x="9639300" y="16972597"/>
          <a:ext cx="8382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23061</xdr:rowOff>
    </xdr:from>
    <xdr:to>
      <xdr:col>14</xdr:col>
      <xdr:colOff>28575</xdr:colOff>
      <xdr:row>99</xdr:row>
      <xdr:rowOff>24752</xdr:rowOff>
    </xdr:to>
    <xdr:cxnSp macro="">
      <xdr:nvCxnSpPr>
        <xdr:cNvPr id="462" name="直線コネクタ 461"/>
        <xdr:cNvCxnSpPr/>
      </xdr:nvCxnSpPr>
      <xdr:spPr>
        <a:xfrm>
          <a:off x="8750300" y="1699661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119697</xdr:rowOff>
    </xdr:from>
    <xdr:to>
      <xdr:col>15</xdr:col>
      <xdr:colOff>231775</xdr:colOff>
      <xdr:row>99</xdr:row>
      <xdr:rowOff>49847</xdr:rowOff>
    </xdr:to>
    <xdr:sp macro="" textlink="">
      <xdr:nvSpPr>
        <xdr:cNvPr id="472" name="円/楕円 471"/>
        <xdr:cNvSpPr/>
      </xdr:nvSpPr>
      <xdr:spPr>
        <a:xfrm>
          <a:off x="10426700" y="169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99010" cy="259045"/>
    <xdr:sp macro="" textlink="">
      <xdr:nvSpPr>
        <xdr:cNvPr id="473" name="普通建設事業費 （ うち更新整備　）該当値テキスト"/>
        <xdr:cNvSpPr txBox="1"/>
      </xdr:nvSpPr>
      <xdr:spPr>
        <a:xfrm>
          <a:off x="10528300" y="1688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119,169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145402</xdr:rowOff>
    </xdr:from>
    <xdr:to>
      <xdr:col>14</xdr:col>
      <xdr:colOff>79375</xdr:colOff>
      <xdr:row>99</xdr:row>
      <xdr:rowOff>75552</xdr:rowOff>
    </xdr:to>
    <xdr:sp macro="" textlink="">
      <xdr:nvSpPr>
        <xdr:cNvPr id="474" name="円/楕円 473"/>
        <xdr:cNvSpPr/>
      </xdr:nvSpPr>
      <xdr:spPr>
        <a:xfrm>
          <a:off x="9588500" y="169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66679</xdr:rowOff>
    </xdr:from>
    <xdr:ext cx="534377" cy="259045"/>
    <xdr:sp macro="" textlink="">
      <xdr:nvSpPr>
        <xdr:cNvPr id="475" name="テキスト ボックス 474"/>
        <xdr:cNvSpPr txBox="1"/>
      </xdr:nvSpPr>
      <xdr:spPr>
        <a:xfrm>
          <a:off x="9372111" y="1704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143711</xdr:rowOff>
    </xdr:from>
    <xdr:to>
      <xdr:col>12</xdr:col>
      <xdr:colOff>561975</xdr:colOff>
      <xdr:row>99</xdr:row>
      <xdr:rowOff>73861</xdr:rowOff>
    </xdr:to>
    <xdr:sp macro="" textlink="">
      <xdr:nvSpPr>
        <xdr:cNvPr id="476" name="円/楕円 475"/>
        <xdr:cNvSpPr/>
      </xdr:nvSpPr>
      <xdr:spPr>
        <a:xfrm>
          <a:off x="8699500" y="169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64988</xdr:rowOff>
    </xdr:from>
    <xdr:ext cx="534377" cy="259045"/>
    <xdr:sp macro="" textlink="">
      <xdr:nvSpPr>
        <xdr:cNvPr id="477" name="テキスト ボックス 476"/>
        <xdr:cNvSpPr txBox="1"/>
      </xdr:nvSpPr>
      <xdr:spPr>
        <a:xfrm>
          <a:off x="8483111" y="1703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34826</xdr:rowOff>
    </xdr:from>
    <xdr:to>
      <xdr:col>23</xdr:col>
      <xdr:colOff>517525</xdr:colOff>
      <xdr:row>39</xdr:row>
      <xdr:rowOff>35257</xdr:rowOff>
    </xdr:to>
    <xdr:cxnSp macro="">
      <xdr:nvCxnSpPr>
        <xdr:cNvPr id="506" name="直線コネクタ 505"/>
        <xdr:cNvCxnSpPr/>
      </xdr:nvCxnSpPr>
      <xdr:spPr>
        <a:xfrm>
          <a:off x="15481300" y="6721376"/>
          <a:ext cx="8382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34826</xdr:rowOff>
    </xdr:from>
    <xdr:to>
      <xdr:col>22</xdr:col>
      <xdr:colOff>365125</xdr:colOff>
      <xdr:row>39</xdr:row>
      <xdr:rowOff>39322</xdr:rowOff>
    </xdr:to>
    <xdr:cxnSp macro="">
      <xdr:nvCxnSpPr>
        <xdr:cNvPr id="509" name="直線コネクタ 508"/>
        <xdr:cNvCxnSpPr/>
      </xdr:nvCxnSpPr>
      <xdr:spPr>
        <a:xfrm flipV="1">
          <a:off x="14592300" y="672137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13646</xdr:rowOff>
    </xdr:from>
    <xdr:to>
      <xdr:col>21</xdr:col>
      <xdr:colOff>161925</xdr:colOff>
      <xdr:row>39</xdr:row>
      <xdr:rowOff>39322</xdr:rowOff>
    </xdr:to>
    <xdr:cxnSp macro="">
      <xdr:nvCxnSpPr>
        <xdr:cNvPr id="512" name="直線コネクタ 511"/>
        <xdr:cNvCxnSpPr/>
      </xdr:nvCxnSpPr>
      <xdr:spPr>
        <a:xfrm>
          <a:off x="13703300" y="6700196"/>
          <a:ext cx="8890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123367</xdr:rowOff>
    </xdr:from>
    <xdr:to>
      <xdr:col>19</xdr:col>
      <xdr:colOff>644525</xdr:colOff>
      <xdr:row>39</xdr:row>
      <xdr:rowOff>13646</xdr:rowOff>
    </xdr:to>
    <xdr:cxnSp macro="">
      <xdr:nvCxnSpPr>
        <xdr:cNvPr id="515" name="直線コネクタ 514"/>
        <xdr:cNvCxnSpPr/>
      </xdr:nvCxnSpPr>
      <xdr:spPr>
        <a:xfrm>
          <a:off x="12814300" y="6638467"/>
          <a:ext cx="889000" cy="6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155907</xdr:rowOff>
    </xdr:from>
    <xdr:to>
      <xdr:col>23</xdr:col>
      <xdr:colOff>568325</xdr:colOff>
      <xdr:row>39</xdr:row>
      <xdr:rowOff>86057</xdr:rowOff>
    </xdr:to>
    <xdr:sp macro="" textlink="">
      <xdr:nvSpPr>
        <xdr:cNvPr id="525" name="円/楕円 524"/>
        <xdr:cNvSpPr/>
      </xdr:nvSpPr>
      <xdr:spPr>
        <a:xfrm>
          <a:off x="16268700" y="667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72631</xdr:rowOff>
    </xdr:from>
    <xdr:ext cx="469744" cy="259045"/>
    <xdr:sp macro="" textlink="">
      <xdr:nvSpPr>
        <xdr:cNvPr id="526" name="災害復旧事業費該当値テキスト"/>
        <xdr:cNvSpPr txBox="1"/>
      </xdr:nvSpPr>
      <xdr:spPr>
        <a:xfrm>
          <a:off x="16370300" y="658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155476</xdr:rowOff>
    </xdr:from>
    <xdr:to>
      <xdr:col>22</xdr:col>
      <xdr:colOff>415925</xdr:colOff>
      <xdr:row>39</xdr:row>
      <xdr:rowOff>85626</xdr:rowOff>
    </xdr:to>
    <xdr:sp macro="" textlink="">
      <xdr:nvSpPr>
        <xdr:cNvPr id="527" name="円/楕円 526"/>
        <xdr:cNvSpPr/>
      </xdr:nvSpPr>
      <xdr:spPr>
        <a:xfrm>
          <a:off x="15430500" y="66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76753</xdr:rowOff>
    </xdr:from>
    <xdr:ext cx="469744" cy="259045"/>
    <xdr:sp macro="" textlink="">
      <xdr:nvSpPr>
        <xdr:cNvPr id="528" name="テキスト ボックス 527"/>
        <xdr:cNvSpPr txBox="1"/>
      </xdr:nvSpPr>
      <xdr:spPr>
        <a:xfrm>
          <a:off x="15246427" y="676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159972</xdr:rowOff>
    </xdr:from>
    <xdr:to>
      <xdr:col>21</xdr:col>
      <xdr:colOff>212725</xdr:colOff>
      <xdr:row>39</xdr:row>
      <xdr:rowOff>90122</xdr:rowOff>
    </xdr:to>
    <xdr:sp macro="" textlink="">
      <xdr:nvSpPr>
        <xdr:cNvPr id="529" name="円/楕円 528"/>
        <xdr:cNvSpPr/>
      </xdr:nvSpPr>
      <xdr:spPr>
        <a:xfrm>
          <a:off x="14541500" y="66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81249</xdr:rowOff>
    </xdr:from>
    <xdr:ext cx="469744" cy="259045"/>
    <xdr:sp macro="" textlink="">
      <xdr:nvSpPr>
        <xdr:cNvPr id="530" name="テキスト ボックス 529"/>
        <xdr:cNvSpPr txBox="1"/>
      </xdr:nvSpPr>
      <xdr:spPr>
        <a:xfrm>
          <a:off x="14357427" y="67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134296</xdr:rowOff>
    </xdr:from>
    <xdr:to>
      <xdr:col>20</xdr:col>
      <xdr:colOff>9525</xdr:colOff>
      <xdr:row>39</xdr:row>
      <xdr:rowOff>64446</xdr:rowOff>
    </xdr:to>
    <xdr:sp macro="" textlink="">
      <xdr:nvSpPr>
        <xdr:cNvPr id="531" name="円/楕円 530"/>
        <xdr:cNvSpPr/>
      </xdr:nvSpPr>
      <xdr:spPr>
        <a:xfrm>
          <a:off x="13652500" y="66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55573</xdr:rowOff>
    </xdr:from>
    <xdr:ext cx="469744" cy="259045"/>
    <xdr:sp macro="" textlink="">
      <xdr:nvSpPr>
        <xdr:cNvPr id="532" name="テキスト ボックス 531"/>
        <xdr:cNvSpPr txBox="1"/>
      </xdr:nvSpPr>
      <xdr:spPr>
        <a:xfrm>
          <a:off x="13468427" y="674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72567</xdr:rowOff>
    </xdr:from>
    <xdr:to>
      <xdr:col>18</xdr:col>
      <xdr:colOff>492125</xdr:colOff>
      <xdr:row>39</xdr:row>
      <xdr:rowOff>2717</xdr:rowOff>
    </xdr:to>
    <xdr:sp macro="" textlink="">
      <xdr:nvSpPr>
        <xdr:cNvPr id="533" name="円/楕円 532"/>
        <xdr:cNvSpPr/>
      </xdr:nvSpPr>
      <xdr:spPr>
        <a:xfrm>
          <a:off x="12763500" y="65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19244</xdr:rowOff>
    </xdr:from>
    <xdr:ext cx="534377" cy="259045"/>
    <xdr:sp macro="" textlink="">
      <xdr:nvSpPr>
        <xdr:cNvPr id="534" name="テキスト ボックス 533"/>
        <xdr:cNvSpPr txBox="1"/>
      </xdr:nvSpPr>
      <xdr:spPr>
        <a:xfrm>
          <a:off x="12547111" y="636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92534</xdr:rowOff>
    </xdr:from>
    <xdr:to>
      <xdr:col>23</xdr:col>
      <xdr:colOff>517525</xdr:colOff>
      <xdr:row>78</xdr:row>
      <xdr:rowOff>98239</xdr:rowOff>
    </xdr:to>
    <xdr:cxnSp macro="">
      <xdr:nvCxnSpPr>
        <xdr:cNvPr id="618" name="直線コネクタ 617"/>
        <xdr:cNvCxnSpPr/>
      </xdr:nvCxnSpPr>
      <xdr:spPr>
        <a:xfrm>
          <a:off x="15481300" y="13465634"/>
          <a:ext cx="8382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84561</xdr:rowOff>
    </xdr:from>
    <xdr:to>
      <xdr:col>22</xdr:col>
      <xdr:colOff>365125</xdr:colOff>
      <xdr:row>78</xdr:row>
      <xdr:rowOff>92534</xdr:rowOff>
    </xdr:to>
    <xdr:cxnSp macro="">
      <xdr:nvCxnSpPr>
        <xdr:cNvPr id="621" name="直線コネクタ 620"/>
        <xdr:cNvCxnSpPr/>
      </xdr:nvCxnSpPr>
      <xdr:spPr>
        <a:xfrm>
          <a:off x="14592300" y="13457661"/>
          <a:ext cx="889000" cy="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84561</xdr:rowOff>
    </xdr:from>
    <xdr:to>
      <xdr:col>21</xdr:col>
      <xdr:colOff>161925</xdr:colOff>
      <xdr:row>78</xdr:row>
      <xdr:rowOff>86957</xdr:rowOff>
    </xdr:to>
    <xdr:cxnSp macro="">
      <xdr:nvCxnSpPr>
        <xdr:cNvPr id="624" name="直線コネクタ 623"/>
        <xdr:cNvCxnSpPr/>
      </xdr:nvCxnSpPr>
      <xdr:spPr>
        <a:xfrm flipV="1">
          <a:off x="13703300" y="13457661"/>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86957</xdr:rowOff>
    </xdr:from>
    <xdr:to>
      <xdr:col>19</xdr:col>
      <xdr:colOff>644525</xdr:colOff>
      <xdr:row>78</xdr:row>
      <xdr:rowOff>109578</xdr:rowOff>
    </xdr:to>
    <xdr:cxnSp macro="">
      <xdr:nvCxnSpPr>
        <xdr:cNvPr id="627" name="直線コネクタ 626"/>
        <xdr:cNvCxnSpPr/>
      </xdr:nvCxnSpPr>
      <xdr:spPr>
        <a:xfrm flipV="1">
          <a:off x="12814300" y="13460057"/>
          <a:ext cx="889000" cy="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47439</xdr:rowOff>
    </xdr:from>
    <xdr:to>
      <xdr:col>23</xdr:col>
      <xdr:colOff>568325</xdr:colOff>
      <xdr:row>78</xdr:row>
      <xdr:rowOff>149039</xdr:rowOff>
    </xdr:to>
    <xdr:sp macro="" textlink="">
      <xdr:nvSpPr>
        <xdr:cNvPr id="637" name="円/楕円 636"/>
        <xdr:cNvSpPr/>
      </xdr:nvSpPr>
      <xdr:spPr>
        <a:xfrm>
          <a:off x="16268700" y="1342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133816</xdr:rowOff>
    </xdr:from>
    <xdr:ext cx="534377" cy="259045"/>
    <xdr:sp macro="" textlink="">
      <xdr:nvSpPr>
        <xdr:cNvPr id="638" name="公債費該当値テキスト"/>
        <xdr:cNvSpPr txBox="1"/>
      </xdr:nvSpPr>
      <xdr:spPr>
        <a:xfrm>
          <a:off x="16370300" y="133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92,646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41734</xdr:rowOff>
    </xdr:from>
    <xdr:to>
      <xdr:col>22</xdr:col>
      <xdr:colOff>415925</xdr:colOff>
      <xdr:row>78</xdr:row>
      <xdr:rowOff>143334</xdr:rowOff>
    </xdr:to>
    <xdr:sp macro="" textlink="">
      <xdr:nvSpPr>
        <xdr:cNvPr id="639" name="円/楕円 638"/>
        <xdr:cNvSpPr/>
      </xdr:nvSpPr>
      <xdr:spPr>
        <a:xfrm>
          <a:off x="15430500" y="134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134461</xdr:rowOff>
    </xdr:from>
    <xdr:ext cx="534377" cy="259045"/>
    <xdr:sp macro="" textlink="">
      <xdr:nvSpPr>
        <xdr:cNvPr id="640" name="テキスト ボックス 639"/>
        <xdr:cNvSpPr txBox="1"/>
      </xdr:nvSpPr>
      <xdr:spPr>
        <a:xfrm>
          <a:off x="15214111" y="135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33761</xdr:rowOff>
    </xdr:from>
    <xdr:to>
      <xdr:col>21</xdr:col>
      <xdr:colOff>212725</xdr:colOff>
      <xdr:row>78</xdr:row>
      <xdr:rowOff>135361</xdr:rowOff>
    </xdr:to>
    <xdr:sp macro="" textlink="">
      <xdr:nvSpPr>
        <xdr:cNvPr id="641" name="円/楕円 640"/>
        <xdr:cNvSpPr/>
      </xdr:nvSpPr>
      <xdr:spPr>
        <a:xfrm>
          <a:off x="14541500" y="1340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126488</xdr:rowOff>
    </xdr:from>
    <xdr:ext cx="599010" cy="259045"/>
    <xdr:sp macro="" textlink="">
      <xdr:nvSpPr>
        <xdr:cNvPr id="642" name="テキスト ボックス 641"/>
        <xdr:cNvSpPr txBox="1"/>
      </xdr:nvSpPr>
      <xdr:spPr>
        <a:xfrm>
          <a:off x="14292794" y="1349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36157</xdr:rowOff>
    </xdr:from>
    <xdr:to>
      <xdr:col>20</xdr:col>
      <xdr:colOff>9525</xdr:colOff>
      <xdr:row>78</xdr:row>
      <xdr:rowOff>137757</xdr:rowOff>
    </xdr:to>
    <xdr:sp macro="" textlink="">
      <xdr:nvSpPr>
        <xdr:cNvPr id="643" name="円/楕円 642"/>
        <xdr:cNvSpPr/>
      </xdr:nvSpPr>
      <xdr:spPr>
        <a:xfrm>
          <a:off x="13652500" y="134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128884</xdr:rowOff>
    </xdr:from>
    <xdr:ext cx="599010" cy="259045"/>
    <xdr:sp macro="" textlink="">
      <xdr:nvSpPr>
        <xdr:cNvPr id="644" name="テキスト ボックス 643"/>
        <xdr:cNvSpPr txBox="1"/>
      </xdr:nvSpPr>
      <xdr:spPr>
        <a:xfrm>
          <a:off x="13403794" y="1350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58778</xdr:rowOff>
    </xdr:from>
    <xdr:to>
      <xdr:col>18</xdr:col>
      <xdr:colOff>492125</xdr:colOff>
      <xdr:row>78</xdr:row>
      <xdr:rowOff>160378</xdr:rowOff>
    </xdr:to>
    <xdr:sp macro="" textlink="">
      <xdr:nvSpPr>
        <xdr:cNvPr id="645" name="円/楕円 644"/>
        <xdr:cNvSpPr/>
      </xdr:nvSpPr>
      <xdr:spPr>
        <a:xfrm>
          <a:off x="12763500" y="134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151505</xdr:rowOff>
    </xdr:from>
    <xdr:ext cx="534377" cy="259045"/>
    <xdr:sp macro="" textlink="">
      <xdr:nvSpPr>
        <xdr:cNvPr id="646" name="テキスト ボックス 645"/>
        <xdr:cNvSpPr txBox="1"/>
      </xdr:nvSpPr>
      <xdr:spPr>
        <a:xfrm>
          <a:off x="12547111" y="1352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80533</xdr:rowOff>
    </xdr:from>
    <xdr:to>
      <xdr:col>23</xdr:col>
      <xdr:colOff>517525</xdr:colOff>
      <xdr:row>98</xdr:row>
      <xdr:rowOff>106083</xdr:rowOff>
    </xdr:to>
    <xdr:cxnSp macro="">
      <xdr:nvCxnSpPr>
        <xdr:cNvPr id="673" name="直線コネクタ 672"/>
        <xdr:cNvCxnSpPr/>
      </xdr:nvCxnSpPr>
      <xdr:spPr>
        <a:xfrm>
          <a:off x="15481300" y="16882633"/>
          <a:ext cx="838200" cy="2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80533</xdr:rowOff>
    </xdr:from>
    <xdr:to>
      <xdr:col>22</xdr:col>
      <xdr:colOff>365125</xdr:colOff>
      <xdr:row>98</xdr:row>
      <xdr:rowOff>120679</xdr:rowOff>
    </xdr:to>
    <xdr:cxnSp macro="">
      <xdr:nvCxnSpPr>
        <xdr:cNvPr id="676" name="直線コネクタ 675"/>
        <xdr:cNvCxnSpPr/>
      </xdr:nvCxnSpPr>
      <xdr:spPr>
        <a:xfrm flipV="1">
          <a:off x="14592300" y="16882633"/>
          <a:ext cx="889000" cy="4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119261</xdr:rowOff>
    </xdr:from>
    <xdr:to>
      <xdr:col>21</xdr:col>
      <xdr:colOff>161925</xdr:colOff>
      <xdr:row>98</xdr:row>
      <xdr:rowOff>120679</xdr:rowOff>
    </xdr:to>
    <xdr:cxnSp macro="">
      <xdr:nvCxnSpPr>
        <xdr:cNvPr id="679" name="直線コネクタ 678"/>
        <xdr:cNvCxnSpPr/>
      </xdr:nvCxnSpPr>
      <xdr:spPr>
        <a:xfrm>
          <a:off x="13703300" y="16921361"/>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119261</xdr:rowOff>
    </xdr:from>
    <xdr:to>
      <xdr:col>19</xdr:col>
      <xdr:colOff>644525</xdr:colOff>
      <xdr:row>98</xdr:row>
      <xdr:rowOff>136582</xdr:rowOff>
    </xdr:to>
    <xdr:cxnSp macro="">
      <xdr:nvCxnSpPr>
        <xdr:cNvPr id="682" name="直線コネクタ 681"/>
        <xdr:cNvCxnSpPr/>
      </xdr:nvCxnSpPr>
      <xdr:spPr>
        <a:xfrm flipV="1">
          <a:off x="12814300" y="16921361"/>
          <a:ext cx="889000" cy="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55283</xdr:rowOff>
    </xdr:from>
    <xdr:to>
      <xdr:col>23</xdr:col>
      <xdr:colOff>568325</xdr:colOff>
      <xdr:row>98</xdr:row>
      <xdr:rowOff>156883</xdr:rowOff>
    </xdr:to>
    <xdr:sp macro="" textlink="">
      <xdr:nvSpPr>
        <xdr:cNvPr id="692" name="円/楕円 691"/>
        <xdr:cNvSpPr/>
      </xdr:nvSpPr>
      <xdr:spPr>
        <a:xfrm>
          <a:off x="16268700" y="168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534377" cy="259045"/>
    <xdr:sp macro="" textlink="">
      <xdr:nvSpPr>
        <xdr:cNvPr id="693" name="積立金該当値テキスト"/>
        <xdr:cNvSpPr txBox="1"/>
      </xdr:nvSpPr>
      <xdr:spPr>
        <a:xfrm>
          <a:off x="16370300"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36,764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29733</xdr:rowOff>
    </xdr:from>
    <xdr:to>
      <xdr:col>22</xdr:col>
      <xdr:colOff>415925</xdr:colOff>
      <xdr:row>98</xdr:row>
      <xdr:rowOff>131333</xdr:rowOff>
    </xdr:to>
    <xdr:sp macro="" textlink="">
      <xdr:nvSpPr>
        <xdr:cNvPr id="694" name="円/楕円 693"/>
        <xdr:cNvSpPr/>
      </xdr:nvSpPr>
      <xdr:spPr>
        <a:xfrm>
          <a:off x="15430500" y="1683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122460</xdr:rowOff>
    </xdr:from>
    <xdr:ext cx="534377" cy="259045"/>
    <xdr:sp macro="" textlink="">
      <xdr:nvSpPr>
        <xdr:cNvPr id="695" name="テキスト ボックス 694"/>
        <xdr:cNvSpPr txBox="1"/>
      </xdr:nvSpPr>
      <xdr:spPr>
        <a:xfrm>
          <a:off x="15214111" y="169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69879</xdr:rowOff>
    </xdr:from>
    <xdr:to>
      <xdr:col>21</xdr:col>
      <xdr:colOff>212725</xdr:colOff>
      <xdr:row>99</xdr:row>
      <xdr:rowOff>29</xdr:rowOff>
    </xdr:to>
    <xdr:sp macro="" textlink="">
      <xdr:nvSpPr>
        <xdr:cNvPr id="696" name="円/楕円 695"/>
        <xdr:cNvSpPr/>
      </xdr:nvSpPr>
      <xdr:spPr>
        <a:xfrm>
          <a:off x="14541500" y="1687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162606</xdr:rowOff>
    </xdr:from>
    <xdr:ext cx="534377" cy="259045"/>
    <xdr:sp macro="" textlink="">
      <xdr:nvSpPr>
        <xdr:cNvPr id="697" name="テキスト ボックス 696"/>
        <xdr:cNvSpPr txBox="1"/>
      </xdr:nvSpPr>
      <xdr:spPr>
        <a:xfrm>
          <a:off x="14325111" y="169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68461</xdr:rowOff>
    </xdr:from>
    <xdr:to>
      <xdr:col>20</xdr:col>
      <xdr:colOff>9525</xdr:colOff>
      <xdr:row>98</xdr:row>
      <xdr:rowOff>170061</xdr:rowOff>
    </xdr:to>
    <xdr:sp macro="" textlink="">
      <xdr:nvSpPr>
        <xdr:cNvPr id="698" name="円/楕円 697"/>
        <xdr:cNvSpPr/>
      </xdr:nvSpPr>
      <xdr:spPr>
        <a:xfrm>
          <a:off x="13652500" y="168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161188</xdr:rowOff>
    </xdr:from>
    <xdr:ext cx="534377" cy="259045"/>
    <xdr:sp macro="" textlink="">
      <xdr:nvSpPr>
        <xdr:cNvPr id="699" name="テキスト ボックス 698"/>
        <xdr:cNvSpPr txBox="1"/>
      </xdr:nvSpPr>
      <xdr:spPr>
        <a:xfrm>
          <a:off x="13436111" y="169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85782</xdr:rowOff>
    </xdr:from>
    <xdr:to>
      <xdr:col>18</xdr:col>
      <xdr:colOff>492125</xdr:colOff>
      <xdr:row>99</xdr:row>
      <xdr:rowOff>15932</xdr:rowOff>
    </xdr:to>
    <xdr:sp macro="" textlink="">
      <xdr:nvSpPr>
        <xdr:cNvPr id="700" name="円/楕円 699"/>
        <xdr:cNvSpPr/>
      </xdr:nvSpPr>
      <xdr:spPr>
        <a:xfrm>
          <a:off x="12763500" y="168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7059</xdr:rowOff>
    </xdr:from>
    <xdr:ext cx="469744" cy="259045"/>
    <xdr:sp macro="" textlink="">
      <xdr:nvSpPr>
        <xdr:cNvPr id="701" name="テキスト ボックス 700"/>
        <xdr:cNvSpPr txBox="1"/>
      </xdr:nvSpPr>
      <xdr:spPr>
        <a:xfrm>
          <a:off x="12579427" y="1698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107948</xdr:rowOff>
    </xdr:from>
    <xdr:to>
      <xdr:col>32</xdr:col>
      <xdr:colOff>187325</xdr:colOff>
      <xdr:row>58</xdr:row>
      <xdr:rowOff>108245</xdr:rowOff>
    </xdr:to>
    <xdr:cxnSp macro="">
      <xdr:nvCxnSpPr>
        <xdr:cNvPr id="785" name="直線コネクタ 784"/>
        <xdr:cNvCxnSpPr/>
      </xdr:nvCxnSpPr>
      <xdr:spPr>
        <a:xfrm flipV="1">
          <a:off x="21323300" y="10052048"/>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108245</xdr:rowOff>
    </xdr:from>
    <xdr:to>
      <xdr:col>31</xdr:col>
      <xdr:colOff>34925</xdr:colOff>
      <xdr:row>58</xdr:row>
      <xdr:rowOff>108862</xdr:rowOff>
    </xdr:to>
    <xdr:cxnSp macro="">
      <xdr:nvCxnSpPr>
        <xdr:cNvPr id="788" name="直線コネクタ 787"/>
        <xdr:cNvCxnSpPr/>
      </xdr:nvCxnSpPr>
      <xdr:spPr>
        <a:xfrm flipV="1">
          <a:off x="20434300" y="10052345"/>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108862</xdr:rowOff>
    </xdr:from>
    <xdr:to>
      <xdr:col>29</xdr:col>
      <xdr:colOff>517525</xdr:colOff>
      <xdr:row>58</xdr:row>
      <xdr:rowOff>109296</xdr:rowOff>
    </xdr:to>
    <xdr:cxnSp macro="">
      <xdr:nvCxnSpPr>
        <xdr:cNvPr id="791" name="直線コネクタ 790"/>
        <xdr:cNvCxnSpPr/>
      </xdr:nvCxnSpPr>
      <xdr:spPr>
        <a:xfrm flipV="1">
          <a:off x="19545300" y="10052962"/>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47689</xdr:rowOff>
    </xdr:from>
    <xdr:to>
      <xdr:col>28</xdr:col>
      <xdr:colOff>314325</xdr:colOff>
      <xdr:row>58</xdr:row>
      <xdr:rowOff>109296</xdr:rowOff>
    </xdr:to>
    <xdr:cxnSp macro="">
      <xdr:nvCxnSpPr>
        <xdr:cNvPr id="794" name="直線コネクタ 793"/>
        <xdr:cNvCxnSpPr/>
      </xdr:nvCxnSpPr>
      <xdr:spPr>
        <a:xfrm>
          <a:off x="18656300" y="9991789"/>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57148</xdr:rowOff>
    </xdr:from>
    <xdr:to>
      <xdr:col>32</xdr:col>
      <xdr:colOff>238125</xdr:colOff>
      <xdr:row>58</xdr:row>
      <xdr:rowOff>158748</xdr:rowOff>
    </xdr:to>
    <xdr:sp macro="" textlink="">
      <xdr:nvSpPr>
        <xdr:cNvPr id="804" name="円/楕円 803"/>
        <xdr:cNvSpPr/>
      </xdr:nvSpPr>
      <xdr:spPr>
        <a:xfrm>
          <a:off x="22110700" y="1000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143525</xdr:rowOff>
    </xdr:from>
    <xdr:ext cx="469744" cy="259045"/>
    <xdr:sp macro="" textlink="">
      <xdr:nvSpPr>
        <xdr:cNvPr id="805" name="貸付金該当値テキスト"/>
        <xdr:cNvSpPr txBox="1"/>
      </xdr:nvSpPr>
      <xdr:spPr>
        <a:xfrm>
          <a:off x="22212300" y="991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57445</xdr:rowOff>
    </xdr:from>
    <xdr:to>
      <xdr:col>31</xdr:col>
      <xdr:colOff>85725</xdr:colOff>
      <xdr:row>58</xdr:row>
      <xdr:rowOff>159045</xdr:rowOff>
    </xdr:to>
    <xdr:sp macro="" textlink="">
      <xdr:nvSpPr>
        <xdr:cNvPr id="806" name="円/楕円 805"/>
        <xdr:cNvSpPr/>
      </xdr:nvSpPr>
      <xdr:spPr>
        <a:xfrm>
          <a:off x="21272500" y="100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150172</xdr:rowOff>
    </xdr:from>
    <xdr:ext cx="469744" cy="259045"/>
    <xdr:sp macro="" textlink="">
      <xdr:nvSpPr>
        <xdr:cNvPr id="807" name="テキスト ボックス 806"/>
        <xdr:cNvSpPr txBox="1"/>
      </xdr:nvSpPr>
      <xdr:spPr>
        <a:xfrm>
          <a:off x="21088427" y="1009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58062</xdr:rowOff>
    </xdr:from>
    <xdr:to>
      <xdr:col>29</xdr:col>
      <xdr:colOff>568325</xdr:colOff>
      <xdr:row>58</xdr:row>
      <xdr:rowOff>159662</xdr:rowOff>
    </xdr:to>
    <xdr:sp macro="" textlink="">
      <xdr:nvSpPr>
        <xdr:cNvPr id="808" name="円/楕円 807"/>
        <xdr:cNvSpPr/>
      </xdr:nvSpPr>
      <xdr:spPr>
        <a:xfrm>
          <a:off x="20383500" y="1000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150789</xdr:rowOff>
    </xdr:from>
    <xdr:ext cx="469744" cy="259045"/>
    <xdr:sp macro="" textlink="">
      <xdr:nvSpPr>
        <xdr:cNvPr id="809" name="テキスト ボックス 808"/>
        <xdr:cNvSpPr txBox="1"/>
      </xdr:nvSpPr>
      <xdr:spPr>
        <a:xfrm>
          <a:off x="20199427" y="1009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58496</xdr:rowOff>
    </xdr:from>
    <xdr:to>
      <xdr:col>28</xdr:col>
      <xdr:colOff>365125</xdr:colOff>
      <xdr:row>58</xdr:row>
      <xdr:rowOff>160096</xdr:rowOff>
    </xdr:to>
    <xdr:sp macro="" textlink="">
      <xdr:nvSpPr>
        <xdr:cNvPr id="810" name="円/楕円 809"/>
        <xdr:cNvSpPr/>
      </xdr:nvSpPr>
      <xdr:spPr>
        <a:xfrm>
          <a:off x="19494500" y="10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151223</xdr:rowOff>
    </xdr:from>
    <xdr:ext cx="469744" cy="259045"/>
    <xdr:sp macro="" textlink="">
      <xdr:nvSpPr>
        <xdr:cNvPr id="811" name="テキスト ボックス 810"/>
        <xdr:cNvSpPr txBox="1"/>
      </xdr:nvSpPr>
      <xdr:spPr>
        <a:xfrm>
          <a:off x="19310427" y="1009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168339</xdr:rowOff>
    </xdr:from>
    <xdr:to>
      <xdr:col>27</xdr:col>
      <xdr:colOff>161925</xdr:colOff>
      <xdr:row>58</xdr:row>
      <xdr:rowOff>98489</xdr:rowOff>
    </xdr:to>
    <xdr:sp macro="" textlink="">
      <xdr:nvSpPr>
        <xdr:cNvPr id="812" name="円/楕円 811"/>
        <xdr:cNvSpPr/>
      </xdr:nvSpPr>
      <xdr:spPr>
        <a:xfrm>
          <a:off x="18605500" y="99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89616</xdr:rowOff>
    </xdr:from>
    <xdr:ext cx="469744" cy="259045"/>
    <xdr:sp macro="" textlink="">
      <xdr:nvSpPr>
        <xdr:cNvPr id="813" name="テキスト ボックス 812"/>
        <xdr:cNvSpPr txBox="1"/>
      </xdr:nvSpPr>
      <xdr:spPr>
        <a:xfrm>
          <a:off x="18421427" y="1003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129066</xdr:rowOff>
    </xdr:from>
    <xdr:to>
      <xdr:col>32</xdr:col>
      <xdr:colOff>187325</xdr:colOff>
      <xdr:row>75</xdr:row>
      <xdr:rowOff>150523</xdr:rowOff>
    </xdr:to>
    <xdr:cxnSp macro="">
      <xdr:nvCxnSpPr>
        <xdr:cNvPr id="840" name="直線コネクタ 839"/>
        <xdr:cNvCxnSpPr/>
      </xdr:nvCxnSpPr>
      <xdr:spPr>
        <a:xfrm flipV="1">
          <a:off x="21323300" y="12987816"/>
          <a:ext cx="838200" cy="2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150523</xdr:rowOff>
    </xdr:from>
    <xdr:to>
      <xdr:col>31</xdr:col>
      <xdr:colOff>34925</xdr:colOff>
      <xdr:row>75</xdr:row>
      <xdr:rowOff>162674</xdr:rowOff>
    </xdr:to>
    <xdr:cxnSp macro="">
      <xdr:nvCxnSpPr>
        <xdr:cNvPr id="843" name="直線コネクタ 842"/>
        <xdr:cNvCxnSpPr/>
      </xdr:nvCxnSpPr>
      <xdr:spPr>
        <a:xfrm flipV="1">
          <a:off x="20434300" y="13009273"/>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162674</xdr:rowOff>
    </xdr:from>
    <xdr:to>
      <xdr:col>29</xdr:col>
      <xdr:colOff>517525</xdr:colOff>
      <xdr:row>76</xdr:row>
      <xdr:rowOff>8661</xdr:rowOff>
    </xdr:to>
    <xdr:cxnSp macro="">
      <xdr:nvCxnSpPr>
        <xdr:cNvPr id="846" name="直線コネクタ 845"/>
        <xdr:cNvCxnSpPr/>
      </xdr:nvCxnSpPr>
      <xdr:spPr>
        <a:xfrm flipV="1">
          <a:off x="19545300" y="13021424"/>
          <a:ext cx="889000" cy="1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152789</xdr:rowOff>
    </xdr:from>
    <xdr:to>
      <xdr:col>28</xdr:col>
      <xdr:colOff>314325</xdr:colOff>
      <xdr:row>76</xdr:row>
      <xdr:rowOff>8661</xdr:rowOff>
    </xdr:to>
    <xdr:cxnSp macro="">
      <xdr:nvCxnSpPr>
        <xdr:cNvPr id="849" name="直線コネクタ 848"/>
        <xdr:cNvCxnSpPr/>
      </xdr:nvCxnSpPr>
      <xdr:spPr>
        <a:xfrm>
          <a:off x="18656300" y="13011539"/>
          <a:ext cx="889000" cy="2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78266</xdr:rowOff>
    </xdr:from>
    <xdr:to>
      <xdr:col>32</xdr:col>
      <xdr:colOff>238125</xdr:colOff>
      <xdr:row>76</xdr:row>
      <xdr:rowOff>8415</xdr:rowOff>
    </xdr:to>
    <xdr:sp macro="" textlink="">
      <xdr:nvSpPr>
        <xdr:cNvPr id="859" name="円/楕円 858"/>
        <xdr:cNvSpPr/>
      </xdr:nvSpPr>
      <xdr:spPr>
        <a:xfrm>
          <a:off x="22110700" y="129370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101143</xdr:rowOff>
    </xdr:from>
    <xdr:ext cx="599010" cy="259045"/>
    <xdr:sp macro="" textlink="">
      <xdr:nvSpPr>
        <xdr:cNvPr id="860" name="繰出金該当値テキスト"/>
        <xdr:cNvSpPr txBox="1"/>
      </xdr:nvSpPr>
      <xdr:spPr>
        <a:xfrm>
          <a:off x="22212300" y="1278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114,826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99722</xdr:rowOff>
    </xdr:from>
    <xdr:to>
      <xdr:col>31</xdr:col>
      <xdr:colOff>85725</xdr:colOff>
      <xdr:row>76</xdr:row>
      <xdr:rowOff>29871</xdr:rowOff>
    </xdr:to>
    <xdr:sp macro="" textlink="">
      <xdr:nvSpPr>
        <xdr:cNvPr id="861" name="円/楕円 860"/>
        <xdr:cNvSpPr/>
      </xdr:nvSpPr>
      <xdr:spPr>
        <a:xfrm>
          <a:off x="21272500" y="129584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46399</xdr:rowOff>
    </xdr:from>
    <xdr:ext cx="599010" cy="259045"/>
    <xdr:sp macro="" textlink="">
      <xdr:nvSpPr>
        <xdr:cNvPr id="862" name="テキスト ボックス 861"/>
        <xdr:cNvSpPr txBox="1"/>
      </xdr:nvSpPr>
      <xdr:spPr>
        <a:xfrm>
          <a:off x="21023794" y="1273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110,133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111875</xdr:rowOff>
    </xdr:from>
    <xdr:to>
      <xdr:col>29</xdr:col>
      <xdr:colOff>568325</xdr:colOff>
      <xdr:row>76</xdr:row>
      <xdr:rowOff>42025</xdr:rowOff>
    </xdr:to>
    <xdr:sp macro="" textlink="">
      <xdr:nvSpPr>
        <xdr:cNvPr id="863" name="円/楕円 862"/>
        <xdr:cNvSpPr/>
      </xdr:nvSpPr>
      <xdr:spPr>
        <a:xfrm>
          <a:off x="20383500" y="129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58552</xdr:rowOff>
    </xdr:from>
    <xdr:ext cx="599010" cy="259045"/>
    <xdr:sp macro="" textlink="">
      <xdr:nvSpPr>
        <xdr:cNvPr id="864" name="テキスト ボックス 863"/>
        <xdr:cNvSpPr txBox="1"/>
      </xdr:nvSpPr>
      <xdr:spPr>
        <a:xfrm>
          <a:off x="20134794" y="1274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107,475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129312</xdr:rowOff>
    </xdr:from>
    <xdr:to>
      <xdr:col>28</xdr:col>
      <xdr:colOff>365125</xdr:colOff>
      <xdr:row>76</xdr:row>
      <xdr:rowOff>59463</xdr:rowOff>
    </xdr:to>
    <xdr:sp macro="" textlink="">
      <xdr:nvSpPr>
        <xdr:cNvPr id="865" name="円/楕円 864"/>
        <xdr:cNvSpPr/>
      </xdr:nvSpPr>
      <xdr:spPr>
        <a:xfrm>
          <a:off x="19494500" y="12988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75989</xdr:rowOff>
    </xdr:from>
    <xdr:ext cx="599010" cy="259045"/>
    <xdr:sp macro="" textlink="">
      <xdr:nvSpPr>
        <xdr:cNvPr id="866" name="テキスト ボックス 865"/>
        <xdr:cNvSpPr txBox="1"/>
      </xdr:nvSpPr>
      <xdr:spPr>
        <a:xfrm>
          <a:off x="19245794" y="1276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103,661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101990</xdr:rowOff>
    </xdr:from>
    <xdr:to>
      <xdr:col>27</xdr:col>
      <xdr:colOff>161925</xdr:colOff>
      <xdr:row>76</xdr:row>
      <xdr:rowOff>32141</xdr:rowOff>
    </xdr:to>
    <xdr:sp macro="" textlink="">
      <xdr:nvSpPr>
        <xdr:cNvPr id="867" name="円/楕円 866"/>
        <xdr:cNvSpPr/>
      </xdr:nvSpPr>
      <xdr:spPr>
        <a:xfrm>
          <a:off x="18605500" y="129607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48667</xdr:rowOff>
    </xdr:from>
    <xdr:ext cx="599010" cy="259045"/>
    <xdr:sp macro="" textlink="">
      <xdr:nvSpPr>
        <xdr:cNvPr id="868" name="テキスト ボックス 867"/>
        <xdr:cNvSpPr txBox="1"/>
      </xdr:nvSpPr>
      <xdr:spPr>
        <a:xfrm>
          <a:off x="18356794" y="1273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・歳出決算総額は、住民一人当たり</a:t>
          </a:r>
          <a:r>
            <a:rPr kumimoji="1" lang="en-US" altLang="ja-JP" sz="1400">
              <a:solidFill>
                <a:schemeClr val="dk1"/>
              </a:solidFill>
              <a:effectLst/>
              <a:latin typeface="+mn-lt"/>
              <a:ea typeface="+mn-ea"/>
              <a:cs typeface="+mn-cs"/>
            </a:rPr>
            <a:t>924,519</a:t>
          </a:r>
          <a:r>
            <a:rPr kumimoji="1" lang="ja-JP" altLang="ja-JP" sz="1400">
              <a:solidFill>
                <a:schemeClr val="dk1"/>
              </a:solidFill>
              <a:effectLst/>
              <a:latin typeface="+mn-lt"/>
              <a:ea typeface="+mn-ea"/>
              <a:cs typeface="+mn-cs"/>
            </a:rPr>
            <a:t>円となっている。主な構成項目である人件費は、住民一人当たり</a:t>
          </a:r>
          <a:r>
            <a:rPr kumimoji="1" lang="en-US" altLang="ja-JP" sz="1400">
              <a:solidFill>
                <a:schemeClr val="dk1"/>
              </a:solidFill>
              <a:effectLst/>
              <a:latin typeface="+mn-lt"/>
              <a:ea typeface="+mn-ea"/>
              <a:cs typeface="+mn-cs"/>
            </a:rPr>
            <a:t>124,632</a:t>
          </a:r>
          <a:r>
            <a:rPr kumimoji="1" lang="ja-JP" altLang="ja-JP" sz="1400">
              <a:solidFill>
                <a:schemeClr val="dk1"/>
              </a:solidFill>
              <a:effectLst/>
              <a:latin typeface="+mn-lt"/>
              <a:ea typeface="+mn-ea"/>
              <a:cs typeface="+mn-cs"/>
            </a:rPr>
            <a:t>円となっており</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類</a:t>
          </a:r>
          <a:r>
            <a:rPr kumimoji="1" lang="ja-JP" altLang="ja-JP" sz="1400">
              <a:solidFill>
                <a:schemeClr val="dk1"/>
              </a:solidFill>
              <a:effectLst/>
              <a:latin typeface="+mn-lt"/>
              <a:ea typeface="+mn-ea"/>
              <a:cs typeface="+mn-cs"/>
            </a:rPr>
            <a:t>似団体平均と比べて低いものの増加傾向にある。今後も計画的な職員採用を図っていく必要がある。 </a:t>
          </a:r>
          <a:endParaRPr lang="ja-JP" altLang="ja-JP" sz="1800">
            <a:effectLst/>
          </a:endParaRPr>
        </a:p>
        <a:p>
          <a:r>
            <a:rPr kumimoji="1" lang="ja-JP" altLang="ja-JP" sz="1400">
              <a:solidFill>
                <a:schemeClr val="dk1"/>
              </a:solidFill>
              <a:effectLst/>
              <a:latin typeface="+mn-lt"/>
              <a:ea typeface="+mn-ea"/>
              <a:cs typeface="+mn-cs"/>
            </a:rPr>
            <a:t>・扶助費は住民一人当たり</a:t>
          </a:r>
          <a:r>
            <a:rPr kumimoji="1" lang="en-US" altLang="ja-JP" sz="1400">
              <a:solidFill>
                <a:schemeClr val="dk1"/>
              </a:solidFill>
              <a:effectLst/>
              <a:latin typeface="+mn-lt"/>
              <a:ea typeface="+mn-ea"/>
              <a:cs typeface="+mn-cs"/>
            </a:rPr>
            <a:t>135,734</a:t>
          </a:r>
          <a:r>
            <a:rPr kumimoji="1" lang="ja-JP" altLang="ja-JP" sz="1400">
              <a:solidFill>
                <a:schemeClr val="dk1"/>
              </a:solidFill>
              <a:effectLst/>
              <a:latin typeface="+mn-lt"/>
              <a:ea typeface="+mn-ea"/>
              <a:cs typeface="+mn-cs"/>
            </a:rPr>
            <a:t>円と類似団体平均の２倍程度で推移しているが、子育て環境の充実を図るため重点的に取り組んできたことによるものである。</a:t>
          </a:r>
          <a:endParaRPr lang="ja-JP" altLang="ja-JP" sz="1800">
            <a:effectLst/>
          </a:endParaRPr>
        </a:p>
        <a:p>
          <a:r>
            <a:rPr kumimoji="1" lang="ja-JP" altLang="ja-JP" sz="1400">
              <a:solidFill>
                <a:schemeClr val="dk1"/>
              </a:solidFill>
              <a:effectLst/>
              <a:latin typeface="+mn-lt"/>
              <a:ea typeface="+mn-ea"/>
              <a:cs typeface="+mn-cs"/>
            </a:rPr>
            <a:t>・普通建設事業費は住民一人当たり</a:t>
          </a:r>
          <a:r>
            <a:rPr kumimoji="1" lang="en-US" altLang="ja-JP" sz="1400">
              <a:solidFill>
                <a:schemeClr val="dk1"/>
              </a:solidFill>
              <a:effectLst/>
              <a:latin typeface="+mn-lt"/>
              <a:ea typeface="+mn-ea"/>
              <a:cs typeface="+mn-cs"/>
            </a:rPr>
            <a:t>157,392</a:t>
          </a:r>
          <a:r>
            <a:rPr kumimoji="1" lang="ja-JP" altLang="ja-JP" sz="1400">
              <a:solidFill>
                <a:schemeClr val="dk1"/>
              </a:solidFill>
              <a:effectLst/>
              <a:latin typeface="+mn-lt"/>
              <a:ea typeface="+mn-ea"/>
              <a:cs typeface="+mn-cs"/>
            </a:rPr>
            <a:t>円となっており</a:t>
          </a:r>
          <a:r>
            <a:rPr kumimoji="1" lang="ja-JP" altLang="en-US" sz="1400">
              <a:solidFill>
                <a:schemeClr val="dk1"/>
              </a:solidFill>
              <a:effectLst/>
              <a:latin typeface="+mn-lt"/>
              <a:ea typeface="+mn-ea"/>
              <a:cs typeface="+mn-cs"/>
            </a:rPr>
            <a:t>、前年度</a:t>
          </a:r>
          <a:r>
            <a:rPr kumimoji="1" lang="ja-JP" altLang="en-US" sz="1400">
              <a:solidFill>
                <a:sysClr val="windowText" lastClr="000000"/>
              </a:solidFill>
              <a:effectLst/>
              <a:latin typeface="+mn-lt"/>
              <a:ea typeface="+mn-ea"/>
              <a:cs typeface="+mn-cs"/>
            </a:rPr>
            <a:t>より大幅に増加して</a:t>
          </a:r>
          <a:r>
            <a:rPr kumimoji="1" lang="ja-JP" altLang="en-US" sz="1400">
              <a:solidFill>
                <a:schemeClr val="dk1"/>
              </a:solidFill>
              <a:effectLst/>
              <a:latin typeface="+mn-lt"/>
              <a:ea typeface="+mn-ea"/>
              <a:cs typeface="+mn-cs"/>
            </a:rPr>
            <a:t>いる。防災無線のデジタル化や橋梁架替事業など大型事業を実施したためであるが、</a:t>
          </a:r>
          <a:r>
            <a:rPr kumimoji="1" lang="ja-JP" altLang="ja-JP" sz="1400">
              <a:solidFill>
                <a:schemeClr val="dk1"/>
              </a:solidFill>
              <a:effectLst/>
              <a:latin typeface="+mn-lt"/>
              <a:ea typeface="+mn-ea"/>
              <a:cs typeface="+mn-cs"/>
            </a:rPr>
            <a:t>類似団体と比較して一人当たりコストが低い状況となっている</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更新整備費用が大半を占め今後見込まれる生活インフラの老朽化も懸念されるため、公共施設等総合管理計画に基づき、事業の取捨選択を徹底していくことで、事業費の減少を目指すこととしている。 </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熊本県山江村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3,600
3,594
121.19
3,636,286
3,328,268
287,010
1,906,227
3,318,613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51289</xdr:rowOff>
    </xdr:from>
    <xdr:to>
      <xdr:col>6</xdr:col>
      <xdr:colOff>511175</xdr:colOff>
      <xdr:row>37</xdr:row>
      <xdr:rowOff>73196</xdr:rowOff>
    </xdr:to>
    <xdr:cxnSp macro="">
      <xdr:nvCxnSpPr>
        <xdr:cNvPr id="60" name="直線コネクタ 59"/>
        <xdr:cNvCxnSpPr/>
      </xdr:nvCxnSpPr>
      <xdr:spPr>
        <a:xfrm>
          <a:off x="3797300" y="6394939"/>
          <a:ext cx="8382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51289</xdr:rowOff>
    </xdr:from>
    <xdr:to>
      <xdr:col>5</xdr:col>
      <xdr:colOff>358775</xdr:colOff>
      <xdr:row>37</xdr:row>
      <xdr:rowOff>81788</xdr:rowOff>
    </xdr:to>
    <xdr:cxnSp macro="">
      <xdr:nvCxnSpPr>
        <xdr:cNvPr id="63" name="直線コネクタ 62"/>
        <xdr:cNvCxnSpPr/>
      </xdr:nvCxnSpPr>
      <xdr:spPr>
        <a:xfrm flipV="1">
          <a:off x="2908300" y="6394939"/>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81788</xdr:rowOff>
    </xdr:from>
    <xdr:to>
      <xdr:col>4</xdr:col>
      <xdr:colOff>155575</xdr:colOff>
      <xdr:row>37</xdr:row>
      <xdr:rowOff>101333</xdr:rowOff>
    </xdr:to>
    <xdr:cxnSp macro="">
      <xdr:nvCxnSpPr>
        <xdr:cNvPr id="66" name="直線コネクタ 65"/>
        <xdr:cNvCxnSpPr/>
      </xdr:nvCxnSpPr>
      <xdr:spPr>
        <a:xfrm flipV="1">
          <a:off x="2019300" y="6425438"/>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86417</xdr:rowOff>
    </xdr:from>
    <xdr:to>
      <xdr:col>2</xdr:col>
      <xdr:colOff>638175</xdr:colOff>
      <xdr:row>37</xdr:row>
      <xdr:rowOff>101333</xdr:rowOff>
    </xdr:to>
    <xdr:cxnSp macro="">
      <xdr:nvCxnSpPr>
        <xdr:cNvPr id="69" name="直線コネクタ 68"/>
        <xdr:cNvCxnSpPr/>
      </xdr:nvCxnSpPr>
      <xdr:spPr>
        <a:xfrm>
          <a:off x="1130300" y="6430067"/>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22396</xdr:rowOff>
    </xdr:from>
    <xdr:to>
      <xdr:col>6</xdr:col>
      <xdr:colOff>561975</xdr:colOff>
      <xdr:row>37</xdr:row>
      <xdr:rowOff>123996</xdr:rowOff>
    </xdr:to>
    <xdr:sp macro="" textlink="">
      <xdr:nvSpPr>
        <xdr:cNvPr id="79" name="円/楕円 78"/>
        <xdr:cNvSpPr/>
      </xdr:nvSpPr>
      <xdr:spPr>
        <a:xfrm>
          <a:off x="4584700" y="63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823</xdr:rowOff>
    </xdr:from>
    <xdr:ext cx="534377" cy="259045"/>
    <xdr:sp macro="" textlink="">
      <xdr:nvSpPr>
        <xdr:cNvPr id="80" name="議会費該当値テキスト"/>
        <xdr:cNvSpPr txBox="1"/>
      </xdr:nvSpPr>
      <xdr:spPr>
        <a:xfrm>
          <a:off x="4686300" y="634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16,491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489</xdr:rowOff>
    </xdr:from>
    <xdr:to>
      <xdr:col>5</xdr:col>
      <xdr:colOff>409575</xdr:colOff>
      <xdr:row>37</xdr:row>
      <xdr:rowOff>102089</xdr:rowOff>
    </xdr:to>
    <xdr:sp macro="" textlink="">
      <xdr:nvSpPr>
        <xdr:cNvPr id="81" name="円/楕円 80"/>
        <xdr:cNvSpPr/>
      </xdr:nvSpPr>
      <xdr:spPr>
        <a:xfrm>
          <a:off x="3746500" y="63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93216</xdr:rowOff>
    </xdr:from>
    <xdr:ext cx="534377" cy="259045"/>
    <xdr:sp macro="" textlink="">
      <xdr:nvSpPr>
        <xdr:cNvPr id="82" name="テキスト ボックス 81"/>
        <xdr:cNvSpPr txBox="1"/>
      </xdr:nvSpPr>
      <xdr:spPr>
        <a:xfrm>
          <a:off x="3530111" y="6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30988</xdr:rowOff>
    </xdr:from>
    <xdr:to>
      <xdr:col>4</xdr:col>
      <xdr:colOff>206375</xdr:colOff>
      <xdr:row>37</xdr:row>
      <xdr:rowOff>132588</xdr:rowOff>
    </xdr:to>
    <xdr:sp macro="" textlink="">
      <xdr:nvSpPr>
        <xdr:cNvPr id="83" name="円/楕円 82"/>
        <xdr:cNvSpPr/>
      </xdr:nvSpPr>
      <xdr:spPr>
        <a:xfrm>
          <a:off x="2857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123715</xdr:rowOff>
    </xdr:from>
    <xdr:ext cx="534377" cy="259045"/>
    <xdr:sp macro="" textlink="">
      <xdr:nvSpPr>
        <xdr:cNvPr id="84" name="テキスト ボックス 83"/>
        <xdr:cNvSpPr txBox="1"/>
      </xdr:nvSpPr>
      <xdr:spPr>
        <a:xfrm>
          <a:off x="2641111" y="646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50533</xdr:rowOff>
    </xdr:from>
    <xdr:to>
      <xdr:col>3</xdr:col>
      <xdr:colOff>3175</xdr:colOff>
      <xdr:row>37</xdr:row>
      <xdr:rowOff>152133</xdr:rowOff>
    </xdr:to>
    <xdr:sp macro="" textlink="">
      <xdr:nvSpPr>
        <xdr:cNvPr id="85" name="円/楕円 84"/>
        <xdr:cNvSpPr/>
      </xdr:nvSpPr>
      <xdr:spPr>
        <a:xfrm>
          <a:off x="1968500" y="63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143260</xdr:rowOff>
    </xdr:from>
    <xdr:ext cx="534377" cy="259045"/>
    <xdr:sp macro="" textlink="">
      <xdr:nvSpPr>
        <xdr:cNvPr id="86" name="テキスト ボックス 85"/>
        <xdr:cNvSpPr txBox="1"/>
      </xdr:nvSpPr>
      <xdr:spPr>
        <a:xfrm>
          <a:off x="1752111" y="648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35617</xdr:rowOff>
    </xdr:from>
    <xdr:to>
      <xdr:col>1</xdr:col>
      <xdr:colOff>485775</xdr:colOff>
      <xdr:row>37</xdr:row>
      <xdr:rowOff>137217</xdr:rowOff>
    </xdr:to>
    <xdr:sp macro="" textlink="">
      <xdr:nvSpPr>
        <xdr:cNvPr id="87" name="円/楕円 86"/>
        <xdr:cNvSpPr/>
      </xdr:nvSpPr>
      <xdr:spPr>
        <a:xfrm>
          <a:off x="1079500" y="63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128344</xdr:rowOff>
    </xdr:from>
    <xdr:ext cx="534377" cy="259045"/>
    <xdr:sp macro="" textlink="">
      <xdr:nvSpPr>
        <xdr:cNvPr id="88" name="テキスト ボックス 87"/>
        <xdr:cNvSpPr txBox="1"/>
      </xdr:nvSpPr>
      <xdr:spPr>
        <a:xfrm>
          <a:off x="863111" y="64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63132</xdr:rowOff>
    </xdr:from>
    <xdr:to>
      <xdr:col>6</xdr:col>
      <xdr:colOff>511175</xdr:colOff>
      <xdr:row>58</xdr:row>
      <xdr:rowOff>79824</xdr:rowOff>
    </xdr:to>
    <xdr:cxnSp macro="">
      <xdr:nvCxnSpPr>
        <xdr:cNvPr id="117" name="直線コネクタ 116"/>
        <xdr:cNvCxnSpPr/>
      </xdr:nvCxnSpPr>
      <xdr:spPr>
        <a:xfrm>
          <a:off x="3797300" y="10007232"/>
          <a:ext cx="838200"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63132</xdr:rowOff>
    </xdr:from>
    <xdr:to>
      <xdr:col>5</xdr:col>
      <xdr:colOff>358775</xdr:colOff>
      <xdr:row>58</xdr:row>
      <xdr:rowOff>111923</xdr:rowOff>
    </xdr:to>
    <xdr:cxnSp macro="">
      <xdr:nvCxnSpPr>
        <xdr:cNvPr id="120" name="直線コネクタ 119"/>
        <xdr:cNvCxnSpPr/>
      </xdr:nvCxnSpPr>
      <xdr:spPr>
        <a:xfrm flipV="1">
          <a:off x="2908300" y="10007232"/>
          <a:ext cx="889000" cy="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111923</xdr:rowOff>
    </xdr:from>
    <xdr:to>
      <xdr:col>4</xdr:col>
      <xdr:colOff>155575</xdr:colOff>
      <xdr:row>58</xdr:row>
      <xdr:rowOff>121154</xdr:rowOff>
    </xdr:to>
    <xdr:cxnSp macro="">
      <xdr:nvCxnSpPr>
        <xdr:cNvPr id="123" name="直線コネクタ 122"/>
        <xdr:cNvCxnSpPr/>
      </xdr:nvCxnSpPr>
      <xdr:spPr>
        <a:xfrm flipV="1">
          <a:off x="2019300" y="10056023"/>
          <a:ext cx="889000" cy="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121154</xdr:rowOff>
    </xdr:from>
    <xdr:to>
      <xdr:col>2</xdr:col>
      <xdr:colOff>638175</xdr:colOff>
      <xdr:row>58</xdr:row>
      <xdr:rowOff>126642</xdr:rowOff>
    </xdr:to>
    <xdr:cxnSp macro="">
      <xdr:nvCxnSpPr>
        <xdr:cNvPr id="126" name="直線コネクタ 125"/>
        <xdr:cNvCxnSpPr/>
      </xdr:nvCxnSpPr>
      <xdr:spPr>
        <a:xfrm flipV="1">
          <a:off x="1130300" y="10065254"/>
          <a:ext cx="889000" cy="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29024</xdr:rowOff>
    </xdr:from>
    <xdr:to>
      <xdr:col>6</xdr:col>
      <xdr:colOff>561975</xdr:colOff>
      <xdr:row>58</xdr:row>
      <xdr:rowOff>130624</xdr:rowOff>
    </xdr:to>
    <xdr:sp macro="" textlink="">
      <xdr:nvSpPr>
        <xdr:cNvPr id="136" name="円/楕円 135"/>
        <xdr:cNvSpPr/>
      </xdr:nvSpPr>
      <xdr:spPr>
        <a:xfrm>
          <a:off x="4584700" y="997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115401</xdr:rowOff>
    </xdr:from>
    <xdr:ext cx="599010" cy="259045"/>
    <xdr:sp macro="" textlink="">
      <xdr:nvSpPr>
        <xdr:cNvPr id="137" name="総務費該当値テキスト"/>
        <xdr:cNvSpPr txBox="1"/>
      </xdr:nvSpPr>
      <xdr:spPr>
        <a:xfrm>
          <a:off x="4686300" y="988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178,578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12332</xdr:rowOff>
    </xdr:from>
    <xdr:to>
      <xdr:col>5</xdr:col>
      <xdr:colOff>409575</xdr:colOff>
      <xdr:row>58</xdr:row>
      <xdr:rowOff>113932</xdr:rowOff>
    </xdr:to>
    <xdr:sp macro="" textlink="">
      <xdr:nvSpPr>
        <xdr:cNvPr id="138" name="円/楕円 137"/>
        <xdr:cNvSpPr/>
      </xdr:nvSpPr>
      <xdr:spPr>
        <a:xfrm>
          <a:off x="3746500" y="99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105059</xdr:rowOff>
    </xdr:from>
    <xdr:ext cx="599010" cy="259045"/>
    <xdr:sp macro="" textlink="">
      <xdr:nvSpPr>
        <xdr:cNvPr id="139" name="テキスト ボックス 138"/>
        <xdr:cNvSpPr txBox="1"/>
      </xdr:nvSpPr>
      <xdr:spPr>
        <a:xfrm>
          <a:off x="3497794" y="1004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200,483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61123</xdr:rowOff>
    </xdr:from>
    <xdr:to>
      <xdr:col>4</xdr:col>
      <xdr:colOff>206375</xdr:colOff>
      <xdr:row>58</xdr:row>
      <xdr:rowOff>162723</xdr:rowOff>
    </xdr:to>
    <xdr:sp macro="" textlink="">
      <xdr:nvSpPr>
        <xdr:cNvPr id="140" name="円/楕円 139"/>
        <xdr:cNvSpPr/>
      </xdr:nvSpPr>
      <xdr:spPr>
        <a:xfrm>
          <a:off x="2857500" y="1000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153850</xdr:rowOff>
    </xdr:from>
    <xdr:ext cx="599010" cy="259045"/>
    <xdr:sp macro="" textlink="">
      <xdr:nvSpPr>
        <xdr:cNvPr id="141" name="テキスト ボックス 140"/>
        <xdr:cNvSpPr txBox="1"/>
      </xdr:nvSpPr>
      <xdr:spPr>
        <a:xfrm>
          <a:off x="2608794" y="1009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136,453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70354</xdr:rowOff>
    </xdr:from>
    <xdr:to>
      <xdr:col>3</xdr:col>
      <xdr:colOff>3175</xdr:colOff>
      <xdr:row>59</xdr:row>
      <xdr:rowOff>504</xdr:rowOff>
    </xdr:to>
    <xdr:sp macro="" textlink="">
      <xdr:nvSpPr>
        <xdr:cNvPr id="142" name="円/楕円 141"/>
        <xdr:cNvSpPr/>
      </xdr:nvSpPr>
      <xdr:spPr>
        <a:xfrm>
          <a:off x="1968500" y="100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163081</xdr:rowOff>
    </xdr:from>
    <xdr:ext cx="599010" cy="259045"/>
    <xdr:sp macro="" textlink="">
      <xdr:nvSpPr>
        <xdr:cNvPr id="143" name="テキスト ボックス 142"/>
        <xdr:cNvSpPr txBox="1"/>
      </xdr:nvSpPr>
      <xdr:spPr>
        <a:xfrm>
          <a:off x="1719794" y="1010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124,339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75842</xdr:rowOff>
    </xdr:from>
    <xdr:to>
      <xdr:col>1</xdr:col>
      <xdr:colOff>485775</xdr:colOff>
      <xdr:row>59</xdr:row>
      <xdr:rowOff>5992</xdr:rowOff>
    </xdr:to>
    <xdr:sp macro="" textlink="">
      <xdr:nvSpPr>
        <xdr:cNvPr id="144" name="円/楕円 143"/>
        <xdr:cNvSpPr/>
      </xdr:nvSpPr>
      <xdr:spPr>
        <a:xfrm>
          <a:off x="1079500" y="1001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168569</xdr:rowOff>
    </xdr:from>
    <xdr:ext cx="599010" cy="259045"/>
    <xdr:sp macro="" textlink="">
      <xdr:nvSpPr>
        <xdr:cNvPr id="145" name="テキスト ボックス 144"/>
        <xdr:cNvSpPr txBox="1"/>
      </xdr:nvSpPr>
      <xdr:spPr>
        <a:xfrm>
          <a:off x="830794" y="1011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144402</xdr:rowOff>
    </xdr:from>
    <xdr:to>
      <xdr:col>6</xdr:col>
      <xdr:colOff>511175</xdr:colOff>
      <xdr:row>75</xdr:row>
      <xdr:rowOff>166373</xdr:rowOff>
    </xdr:to>
    <xdr:cxnSp macro="">
      <xdr:nvCxnSpPr>
        <xdr:cNvPr id="172" name="直線コネクタ 171"/>
        <xdr:cNvCxnSpPr/>
      </xdr:nvCxnSpPr>
      <xdr:spPr>
        <a:xfrm flipV="1">
          <a:off x="3797300" y="13003152"/>
          <a:ext cx="8382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166373</xdr:rowOff>
    </xdr:from>
    <xdr:to>
      <xdr:col>5</xdr:col>
      <xdr:colOff>358775</xdr:colOff>
      <xdr:row>76</xdr:row>
      <xdr:rowOff>8561</xdr:rowOff>
    </xdr:to>
    <xdr:cxnSp macro="">
      <xdr:nvCxnSpPr>
        <xdr:cNvPr id="175" name="直線コネクタ 174"/>
        <xdr:cNvCxnSpPr/>
      </xdr:nvCxnSpPr>
      <xdr:spPr>
        <a:xfrm flipV="1">
          <a:off x="2908300" y="13025123"/>
          <a:ext cx="889000" cy="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8561</xdr:rowOff>
    </xdr:from>
    <xdr:to>
      <xdr:col>4</xdr:col>
      <xdr:colOff>155575</xdr:colOff>
      <xdr:row>76</xdr:row>
      <xdr:rowOff>63181</xdr:rowOff>
    </xdr:to>
    <xdr:cxnSp macro="">
      <xdr:nvCxnSpPr>
        <xdr:cNvPr id="178" name="直線コネクタ 177"/>
        <xdr:cNvCxnSpPr/>
      </xdr:nvCxnSpPr>
      <xdr:spPr>
        <a:xfrm flipV="1">
          <a:off x="2019300" y="13038761"/>
          <a:ext cx="889000" cy="5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16345</xdr:rowOff>
    </xdr:from>
    <xdr:to>
      <xdr:col>2</xdr:col>
      <xdr:colOff>638175</xdr:colOff>
      <xdr:row>76</xdr:row>
      <xdr:rowOff>63181</xdr:rowOff>
    </xdr:to>
    <xdr:cxnSp macro="">
      <xdr:nvCxnSpPr>
        <xdr:cNvPr id="181" name="直線コネクタ 180"/>
        <xdr:cNvCxnSpPr/>
      </xdr:nvCxnSpPr>
      <xdr:spPr>
        <a:xfrm>
          <a:off x="1130300" y="13046545"/>
          <a:ext cx="889000" cy="4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93602</xdr:rowOff>
    </xdr:from>
    <xdr:to>
      <xdr:col>6</xdr:col>
      <xdr:colOff>561975</xdr:colOff>
      <xdr:row>76</xdr:row>
      <xdr:rowOff>23752</xdr:rowOff>
    </xdr:to>
    <xdr:sp macro="" textlink="">
      <xdr:nvSpPr>
        <xdr:cNvPr id="191" name="円/楕円 190"/>
        <xdr:cNvSpPr/>
      </xdr:nvSpPr>
      <xdr:spPr>
        <a:xfrm>
          <a:off x="4584700" y="129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116479</xdr:rowOff>
    </xdr:from>
    <xdr:ext cx="599010" cy="259045"/>
    <xdr:sp macro="" textlink="">
      <xdr:nvSpPr>
        <xdr:cNvPr id="192" name="民生費該当値テキスト"/>
        <xdr:cNvSpPr txBox="1"/>
      </xdr:nvSpPr>
      <xdr:spPr>
        <a:xfrm>
          <a:off x="4686300" y="1280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222,943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115573</xdr:rowOff>
    </xdr:from>
    <xdr:to>
      <xdr:col>5</xdr:col>
      <xdr:colOff>409575</xdr:colOff>
      <xdr:row>76</xdr:row>
      <xdr:rowOff>45723</xdr:rowOff>
    </xdr:to>
    <xdr:sp macro="" textlink="">
      <xdr:nvSpPr>
        <xdr:cNvPr id="193" name="円/楕円 192"/>
        <xdr:cNvSpPr/>
      </xdr:nvSpPr>
      <xdr:spPr>
        <a:xfrm>
          <a:off x="3746500" y="129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62250</xdr:rowOff>
    </xdr:from>
    <xdr:ext cx="599010" cy="259045"/>
    <xdr:sp macro="" textlink="">
      <xdr:nvSpPr>
        <xdr:cNvPr id="194" name="テキスト ボックス 193"/>
        <xdr:cNvSpPr txBox="1"/>
      </xdr:nvSpPr>
      <xdr:spPr>
        <a:xfrm>
          <a:off x="3497794" y="1274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213,332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129211</xdr:rowOff>
    </xdr:from>
    <xdr:to>
      <xdr:col>4</xdr:col>
      <xdr:colOff>206375</xdr:colOff>
      <xdr:row>76</xdr:row>
      <xdr:rowOff>59361</xdr:rowOff>
    </xdr:to>
    <xdr:sp macro="" textlink="">
      <xdr:nvSpPr>
        <xdr:cNvPr id="195" name="円/楕円 194"/>
        <xdr:cNvSpPr/>
      </xdr:nvSpPr>
      <xdr:spPr>
        <a:xfrm>
          <a:off x="2857500" y="1298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75888</xdr:rowOff>
    </xdr:from>
    <xdr:ext cx="599010" cy="259045"/>
    <xdr:sp macro="" textlink="">
      <xdr:nvSpPr>
        <xdr:cNvPr id="196" name="テキスト ボックス 195"/>
        <xdr:cNvSpPr txBox="1"/>
      </xdr:nvSpPr>
      <xdr:spPr>
        <a:xfrm>
          <a:off x="2608794" y="127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207,366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12381</xdr:rowOff>
    </xdr:from>
    <xdr:to>
      <xdr:col>3</xdr:col>
      <xdr:colOff>3175</xdr:colOff>
      <xdr:row>76</xdr:row>
      <xdr:rowOff>113981</xdr:rowOff>
    </xdr:to>
    <xdr:sp macro="" textlink="">
      <xdr:nvSpPr>
        <xdr:cNvPr id="197" name="円/楕円 196"/>
        <xdr:cNvSpPr/>
      </xdr:nvSpPr>
      <xdr:spPr>
        <a:xfrm>
          <a:off x="1968500" y="130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105108</xdr:rowOff>
    </xdr:from>
    <xdr:ext cx="599010" cy="259045"/>
    <xdr:sp macro="" textlink="">
      <xdr:nvSpPr>
        <xdr:cNvPr id="198" name="テキスト ボックス 197"/>
        <xdr:cNvSpPr txBox="1"/>
      </xdr:nvSpPr>
      <xdr:spPr>
        <a:xfrm>
          <a:off x="1719794" y="1313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183,473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136996</xdr:rowOff>
    </xdr:from>
    <xdr:to>
      <xdr:col>1</xdr:col>
      <xdr:colOff>485775</xdr:colOff>
      <xdr:row>76</xdr:row>
      <xdr:rowOff>67146</xdr:rowOff>
    </xdr:to>
    <xdr:sp macro="" textlink="">
      <xdr:nvSpPr>
        <xdr:cNvPr id="199" name="円/楕円 198"/>
        <xdr:cNvSpPr/>
      </xdr:nvSpPr>
      <xdr:spPr>
        <a:xfrm>
          <a:off x="1079500" y="129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83673</xdr:rowOff>
    </xdr:from>
    <xdr:ext cx="599010" cy="259045"/>
    <xdr:sp macro="" textlink="">
      <xdr:nvSpPr>
        <xdr:cNvPr id="200" name="テキスト ボックス 199"/>
        <xdr:cNvSpPr txBox="1"/>
      </xdr:nvSpPr>
      <xdr:spPr>
        <a:xfrm>
          <a:off x="830794" y="1277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111685</xdr:rowOff>
    </xdr:from>
    <xdr:to>
      <xdr:col>6</xdr:col>
      <xdr:colOff>511175</xdr:colOff>
      <xdr:row>97</xdr:row>
      <xdr:rowOff>122634</xdr:rowOff>
    </xdr:to>
    <xdr:cxnSp macro="">
      <xdr:nvCxnSpPr>
        <xdr:cNvPr id="229" name="直線コネクタ 228"/>
        <xdr:cNvCxnSpPr/>
      </xdr:nvCxnSpPr>
      <xdr:spPr>
        <a:xfrm>
          <a:off x="3797300" y="16742335"/>
          <a:ext cx="8382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111685</xdr:rowOff>
    </xdr:from>
    <xdr:to>
      <xdr:col>5</xdr:col>
      <xdr:colOff>358775</xdr:colOff>
      <xdr:row>97</xdr:row>
      <xdr:rowOff>117380</xdr:rowOff>
    </xdr:to>
    <xdr:cxnSp macro="">
      <xdr:nvCxnSpPr>
        <xdr:cNvPr id="232" name="直線コネクタ 231"/>
        <xdr:cNvCxnSpPr/>
      </xdr:nvCxnSpPr>
      <xdr:spPr>
        <a:xfrm flipV="1">
          <a:off x="2908300" y="16742335"/>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115339</xdr:rowOff>
    </xdr:from>
    <xdr:to>
      <xdr:col>4</xdr:col>
      <xdr:colOff>155575</xdr:colOff>
      <xdr:row>97</xdr:row>
      <xdr:rowOff>117380</xdr:rowOff>
    </xdr:to>
    <xdr:cxnSp macro="">
      <xdr:nvCxnSpPr>
        <xdr:cNvPr id="235" name="直線コネクタ 234"/>
        <xdr:cNvCxnSpPr/>
      </xdr:nvCxnSpPr>
      <xdr:spPr>
        <a:xfrm>
          <a:off x="2019300" y="16745989"/>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115339</xdr:rowOff>
    </xdr:from>
    <xdr:to>
      <xdr:col>2</xdr:col>
      <xdr:colOff>638175</xdr:colOff>
      <xdr:row>97</xdr:row>
      <xdr:rowOff>136255</xdr:rowOff>
    </xdr:to>
    <xdr:cxnSp macro="">
      <xdr:nvCxnSpPr>
        <xdr:cNvPr id="238" name="直線コネクタ 237"/>
        <xdr:cNvCxnSpPr/>
      </xdr:nvCxnSpPr>
      <xdr:spPr>
        <a:xfrm flipV="1">
          <a:off x="1130300" y="16745989"/>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71834</xdr:rowOff>
    </xdr:from>
    <xdr:to>
      <xdr:col>6</xdr:col>
      <xdr:colOff>561975</xdr:colOff>
      <xdr:row>98</xdr:row>
      <xdr:rowOff>1984</xdr:rowOff>
    </xdr:to>
    <xdr:sp macro="" textlink="">
      <xdr:nvSpPr>
        <xdr:cNvPr id="248" name="円/楕円 247"/>
        <xdr:cNvSpPr/>
      </xdr:nvSpPr>
      <xdr:spPr>
        <a:xfrm>
          <a:off x="4584700" y="1670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50261</xdr:rowOff>
    </xdr:from>
    <xdr:ext cx="534377" cy="259045"/>
    <xdr:sp macro="" textlink="">
      <xdr:nvSpPr>
        <xdr:cNvPr id="249" name="衛生費該当値テキスト"/>
        <xdr:cNvSpPr txBox="1"/>
      </xdr:nvSpPr>
      <xdr:spPr>
        <a:xfrm>
          <a:off x="4686300" y="166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60885</xdr:rowOff>
    </xdr:from>
    <xdr:to>
      <xdr:col>5</xdr:col>
      <xdr:colOff>409575</xdr:colOff>
      <xdr:row>97</xdr:row>
      <xdr:rowOff>162485</xdr:rowOff>
    </xdr:to>
    <xdr:sp macro="" textlink="">
      <xdr:nvSpPr>
        <xdr:cNvPr id="250" name="円/楕円 249"/>
        <xdr:cNvSpPr/>
      </xdr:nvSpPr>
      <xdr:spPr>
        <a:xfrm>
          <a:off x="3746500" y="166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153612</xdr:rowOff>
    </xdr:from>
    <xdr:ext cx="534377" cy="259045"/>
    <xdr:sp macro="" textlink="">
      <xdr:nvSpPr>
        <xdr:cNvPr id="251" name="テキスト ボックス 250"/>
        <xdr:cNvSpPr txBox="1"/>
      </xdr:nvSpPr>
      <xdr:spPr>
        <a:xfrm>
          <a:off x="3530111" y="1678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66580</xdr:rowOff>
    </xdr:from>
    <xdr:to>
      <xdr:col>4</xdr:col>
      <xdr:colOff>206375</xdr:colOff>
      <xdr:row>97</xdr:row>
      <xdr:rowOff>168180</xdr:rowOff>
    </xdr:to>
    <xdr:sp macro="" textlink="">
      <xdr:nvSpPr>
        <xdr:cNvPr id="252" name="円/楕円 251"/>
        <xdr:cNvSpPr/>
      </xdr:nvSpPr>
      <xdr:spPr>
        <a:xfrm>
          <a:off x="2857500" y="166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159307</xdr:rowOff>
    </xdr:from>
    <xdr:ext cx="534377" cy="259045"/>
    <xdr:sp macro="" textlink="">
      <xdr:nvSpPr>
        <xdr:cNvPr id="253" name="テキスト ボックス 252"/>
        <xdr:cNvSpPr txBox="1"/>
      </xdr:nvSpPr>
      <xdr:spPr>
        <a:xfrm>
          <a:off x="2641111" y="167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70,858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64539</xdr:rowOff>
    </xdr:from>
    <xdr:to>
      <xdr:col>3</xdr:col>
      <xdr:colOff>3175</xdr:colOff>
      <xdr:row>97</xdr:row>
      <xdr:rowOff>166139</xdr:rowOff>
    </xdr:to>
    <xdr:sp macro="" textlink="">
      <xdr:nvSpPr>
        <xdr:cNvPr id="254" name="円/楕円 253"/>
        <xdr:cNvSpPr/>
      </xdr:nvSpPr>
      <xdr:spPr>
        <a:xfrm>
          <a:off x="1968500" y="166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157266</xdr:rowOff>
    </xdr:from>
    <xdr:ext cx="534377" cy="259045"/>
    <xdr:sp macro="" textlink="">
      <xdr:nvSpPr>
        <xdr:cNvPr id="255" name="テキスト ボックス 254"/>
        <xdr:cNvSpPr txBox="1"/>
      </xdr:nvSpPr>
      <xdr:spPr>
        <a:xfrm>
          <a:off x="1752111" y="1678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85455</xdr:rowOff>
    </xdr:from>
    <xdr:to>
      <xdr:col>1</xdr:col>
      <xdr:colOff>485775</xdr:colOff>
      <xdr:row>98</xdr:row>
      <xdr:rowOff>15605</xdr:rowOff>
    </xdr:to>
    <xdr:sp macro="" textlink="">
      <xdr:nvSpPr>
        <xdr:cNvPr id="256" name="円/楕円 255"/>
        <xdr:cNvSpPr/>
      </xdr:nvSpPr>
      <xdr:spPr>
        <a:xfrm>
          <a:off x="1079500" y="1671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6732</xdr:rowOff>
    </xdr:from>
    <xdr:ext cx="534377" cy="259045"/>
    <xdr:sp macro="" textlink="">
      <xdr:nvSpPr>
        <xdr:cNvPr id="257" name="テキスト ボックス 256"/>
        <xdr:cNvSpPr txBox="1"/>
      </xdr:nvSpPr>
      <xdr:spPr>
        <a:xfrm>
          <a:off x="863111" y="1680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15763</xdr:rowOff>
    </xdr:from>
    <xdr:to>
      <xdr:col>15</xdr:col>
      <xdr:colOff>180975</xdr:colOff>
      <xdr:row>59</xdr:row>
      <xdr:rowOff>16627</xdr:rowOff>
    </xdr:to>
    <xdr:cxnSp macro="">
      <xdr:nvCxnSpPr>
        <xdr:cNvPr id="343" name="直線コネクタ 342"/>
        <xdr:cNvCxnSpPr/>
      </xdr:nvCxnSpPr>
      <xdr:spPr>
        <a:xfrm>
          <a:off x="9639300" y="10131313"/>
          <a:ext cx="8382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10418</xdr:rowOff>
    </xdr:from>
    <xdr:to>
      <xdr:col>14</xdr:col>
      <xdr:colOff>28575</xdr:colOff>
      <xdr:row>59</xdr:row>
      <xdr:rowOff>15763</xdr:rowOff>
    </xdr:to>
    <xdr:cxnSp macro="">
      <xdr:nvCxnSpPr>
        <xdr:cNvPr id="346" name="直線コネクタ 345"/>
        <xdr:cNvCxnSpPr/>
      </xdr:nvCxnSpPr>
      <xdr:spPr>
        <a:xfrm>
          <a:off x="8750300" y="10125968"/>
          <a:ext cx="8890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10418</xdr:rowOff>
    </xdr:from>
    <xdr:to>
      <xdr:col>12</xdr:col>
      <xdr:colOff>511175</xdr:colOff>
      <xdr:row>59</xdr:row>
      <xdr:rowOff>12580</xdr:rowOff>
    </xdr:to>
    <xdr:cxnSp macro="">
      <xdr:nvCxnSpPr>
        <xdr:cNvPr id="349" name="直線コネクタ 348"/>
        <xdr:cNvCxnSpPr/>
      </xdr:nvCxnSpPr>
      <xdr:spPr>
        <a:xfrm flipV="1">
          <a:off x="7861300" y="10125968"/>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11846</xdr:rowOff>
    </xdr:from>
    <xdr:to>
      <xdr:col>11</xdr:col>
      <xdr:colOff>307975</xdr:colOff>
      <xdr:row>59</xdr:row>
      <xdr:rowOff>12580</xdr:rowOff>
    </xdr:to>
    <xdr:cxnSp macro="">
      <xdr:nvCxnSpPr>
        <xdr:cNvPr id="352" name="直線コネクタ 351"/>
        <xdr:cNvCxnSpPr/>
      </xdr:nvCxnSpPr>
      <xdr:spPr>
        <a:xfrm>
          <a:off x="6972300" y="10127396"/>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137277</xdr:rowOff>
    </xdr:from>
    <xdr:to>
      <xdr:col>15</xdr:col>
      <xdr:colOff>231775</xdr:colOff>
      <xdr:row>59</xdr:row>
      <xdr:rowOff>67427</xdr:rowOff>
    </xdr:to>
    <xdr:sp macro="" textlink="">
      <xdr:nvSpPr>
        <xdr:cNvPr id="362" name="円/楕円 361"/>
        <xdr:cNvSpPr/>
      </xdr:nvSpPr>
      <xdr:spPr>
        <a:xfrm>
          <a:off x="10426700" y="100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73,027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136413</xdr:rowOff>
    </xdr:from>
    <xdr:to>
      <xdr:col>14</xdr:col>
      <xdr:colOff>79375</xdr:colOff>
      <xdr:row>59</xdr:row>
      <xdr:rowOff>66563</xdr:rowOff>
    </xdr:to>
    <xdr:sp macro="" textlink="">
      <xdr:nvSpPr>
        <xdr:cNvPr id="364" name="円/楕円 363"/>
        <xdr:cNvSpPr/>
      </xdr:nvSpPr>
      <xdr:spPr>
        <a:xfrm>
          <a:off x="9588500" y="1008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57690</xdr:rowOff>
    </xdr:from>
    <xdr:ext cx="534377" cy="259045"/>
    <xdr:sp macro="" textlink="">
      <xdr:nvSpPr>
        <xdr:cNvPr id="365" name="テキスト ボックス 364"/>
        <xdr:cNvSpPr txBox="1"/>
      </xdr:nvSpPr>
      <xdr:spPr>
        <a:xfrm>
          <a:off x="9372111" y="1017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131068</xdr:rowOff>
    </xdr:from>
    <xdr:to>
      <xdr:col>12</xdr:col>
      <xdr:colOff>561975</xdr:colOff>
      <xdr:row>59</xdr:row>
      <xdr:rowOff>61218</xdr:rowOff>
    </xdr:to>
    <xdr:sp macro="" textlink="">
      <xdr:nvSpPr>
        <xdr:cNvPr id="366" name="円/楕円 365"/>
        <xdr:cNvSpPr/>
      </xdr:nvSpPr>
      <xdr:spPr>
        <a:xfrm>
          <a:off x="8699500" y="100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52345</xdr:rowOff>
    </xdr:from>
    <xdr:ext cx="534377" cy="259045"/>
    <xdr:sp macro="" textlink="">
      <xdr:nvSpPr>
        <xdr:cNvPr id="367" name="テキスト ボックス 366"/>
        <xdr:cNvSpPr txBox="1"/>
      </xdr:nvSpPr>
      <xdr:spPr>
        <a:xfrm>
          <a:off x="8483111" y="101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133230</xdr:rowOff>
    </xdr:from>
    <xdr:to>
      <xdr:col>11</xdr:col>
      <xdr:colOff>358775</xdr:colOff>
      <xdr:row>59</xdr:row>
      <xdr:rowOff>63380</xdr:rowOff>
    </xdr:to>
    <xdr:sp macro="" textlink="">
      <xdr:nvSpPr>
        <xdr:cNvPr id="368" name="円/楕円 367"/>
        <xdr:cNvSpPr/>
      </xdr:nvSpPr>
      <xdr:spPr>
        <a:xfrm>
          <a:off x="7810500" y="100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54507</xdr:rowOff>
    </xdr:from>
    <xdr:ext cx="534377" cy="259045"/>
    <xdr:sp macro="" textlink="">
      <xdr:nvSpPr>
        <xdr:cNvPr id="369" name="テキスト ボックス 368"/>
        <xdr:cNvSpPr txBox="1"/>
      </xdr:nvSpPr>
      <xdr:spPr>
        <a:xfrm>
          <a:off x="7594111" y="101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132496</xdr:rowOff>
    </xdr:from>
    <xdr:to>
      <xdr:col>10</xdr:col>
      <xdr:colOff>155575</xdr:colOff>
      <xdr:row>59</xdr:row>
      <xdr:rowOff>62646</xdr:rowOff>
    </xdr:to>
    <xdr:sp macro="" textlink="">
      <xdr:nvSpPr>
        <xdr:cNvPr id="370" name="円/楕円 369"/>
        <xdr:cNvSpPr/>
      </xdr:nvSpPr>
      <xdr:spPr>
        <a:xfrm>
          <a:off x="6921500" y="100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53773</xdr:rowOff>
    </xdr:from>
    <xdr:ext cx="534377" cy="259045"/>
    <xdr:sp macro="" textlink="">
      <xdr:nvSpPr>
        <xdr:cNvPr id="371" name="テキスト ボックス 370"/>
        <xdr:cNvSpPr txBox="1"/>
      </xdr:nvSpPr>
      <xdr:spPr>
        <a:xfrm>
          <a:off x="6705111" y="1016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164435</xdr:rowOff>
    </xdr:from>
    <xdr:to>
      <xdr:col>15</xdr:col>
      <xdr:colOff>180975</xdr:colOff>
      <xdr:row>79</xdr:row>
      <xdr:rowOff>2756</xdr:rowOff>
    </xdr:to>
    <xdr:cxnSp macro="">
      <xdr:nvCxnSpPr>
        <xdr:cNvPr id="400" name="直線コネクタ 399"/>
        <xdr:cNvCxnSpPr/>
      </xdr:nvCxnSpPr>
      <xdr:spPr>
        <a:xfrm flipV="1">
          <a:off x="9639300" y="13537535"/>
          <a:ext cx="838200" cy="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108542</xdr:rowOff>
    </xdr:from>
    <xdr:to>
      <xdr:col>14</xdr:col>
      <xdr:colOff>28575</xdr:colOff>
      <xdr:row>79</xdr:row>
      <xdr:rowOff>2756</xdr:rowOff>
    </xdr:to>
    <xdr:cxnSp macro="">
      <xdr:nvCxnSpPr>
        <xdr:cNvPr id="403" name="直線コネクタ 402"/>
        <xdr:cNvCxnSpPr/>
      </xdr:nvCxnSpPr>
      <xdr:spPr>
        <a:xfrm>
          <a:off x="8750300" y="13481642"/>
          <a:ext cx="889000" cy="6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108542</xdr:rowOff>
    </xdr:from>
    <xdr:to>
      <xdr:col>12</xdr:col>
      <xdr:colOff>511175</xdr:colOff>
      <xdr:row>79</xdr:row>
      <xdr:rowOff>15015</xdr:rowOff>
    </xdr:to>
    <xdr:cxnSp macro="">
      <xdr:nvCxnSpPr>
        <xdr:cNvPr id="406" name="直線コネクタ 405"/>
        <xdr:cNvCxnSpPr/>
      </xdr:nvCxnSpPr>
      <xdr:spPr>
        <a:xfrm flipV="1">
          <a:off x="7861300" y="13481642"/>
          <a:ext cx="889000" cy="7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15015</xdr:rowOff>
    </xdr:from>
    <xdr:to>
      <xdr:col>11</xdr:col>
      <xdr:colOff>307975</xdr:colOff>
      <xdr:row>79</xdr:row>
      <xdr:rowOff>18222</xdr:rowOff>
    </xdr:to>
    <xdr:cxnSp macro="">
      <xdr:nvCxnSpPr>
        <xdr:cNvPr id="409" name="直線コネクタ 408"/>
        <xdr:cNvCxnSpPr/>
      </xdr:nvCxnSpPr>
      <xdr:spPr>
        <a:xfrm flipV="1">
          <a:off x="6972300" y="13559565"/>
          <a:ext cx="889000" cy="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113635</xdr:rowOff>
    </xdr:from>
    <xdr:to>
      <xdr:col>15</xdr:col>
      <xdr:colOff>231775</xdr:colOff>
      <xdr:row>79</xdr:row>
      <xdr:rowOff>43785</xdr:rowOff>
    </xdr:to>
    <xdr:sp macro="" textlink="">
      <xdr:nvSpPr>
        <xdr:cNvPr id="419" name="円/楕円 418"/>
        <xdr:cNvSpPr/>
      </xdr:nvSpPr>
      <xdr:spPr>
        <a:xfrm>
          <a:off x="10426700" y="134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28562</xdr:rowOff>
    </xdr:from>
    <xdr:ext cx="534377" cy="259045"/>
    <xdr:sp macro="" textlink="">
      <xdr:nvSpPr>
        <xdr:cNvPr id="420" name="商工費該当値テキスト"/>
        <xdr:cNvSpPr txBox="1"/>
      </xdr:nvSpPr>
      <xdr:spPr>
        <a:xfrm>
          <a:off x="10528300" y="134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123406</xdr:rowOff>
    </xdr:from>
    <xdr:to>
      <xdr:col>14</xdr:col>
      <xdr:colOff>79375</xdr:colOff>
      <xdr:row>79</xdr:row>
      <xdr:rowOff>53556</xdr:rowOff>
    </xdr:to>
    <xdr:sp macro="" textlink="">
      <xdr:nvSpPr>
        <xdr:cNvPr id="421" name="円/楕円 420"/>
        <xdr:cNvSpPr/>
      </xdr:nvSpPr>
      <xdr:spPr>
        <a:xfrm>
          <a:off x="9588500" y="134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44683</xdr:rowOff>
    </xdr:from>
    <xdr:ext cx="534377" cy="259045"/>
    <xdr:sp macro="" textlink="">
      <xdr:nvSpPr>
        <xdr:cNvPr id="422" name="テキスト ボックス 421"/>
        <xdr:cNvSpPr txBox="1"/>
      </xdr:nvSpPr>
      <xdr:spPr>
        <a:xfrm>
          <a:off x="9372111" y="135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57742</xdr:rowOff>
    </xdr:from>
    <xdr:to>
      <xdr:col>12</xdr:col>
      <xdr:colOff>561975</xdr:colOff>
      <xdr:row>78</xdr:row>
      <xdr:rowOff>159342</xdr:rowOff>
    </xdr:to>
    <xdr:sp macro="" textlink="">
      <xdr:nvSpPr>
        <xdr:cNvPr id="423" name="円/楕円 422"/>
        <xdr:cNvSpPr/>
      </xdr:nvSpPr>
      <xdr:spPr>
        <a:xfrm>
          <a:off x="8699500" y="134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150469</xdr:rowOff>
    </xdr:from>
    <xdr:ext cx="534377" cy="259045"/>
    <xdr:sp macro="" textlink="">
      <xdr:nvSpPr>
        <xdr:cNvPr id="424" name="テキスト ボックス 423"/>
        <xdr:cNvSpPr txBox="1"/>
      </xdr:nvSpPr>
      <xdr:spPr>
        <a:xfrm>
          <a:off x="8483111" y="135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135665</xdr:rowOff>
    </xdr:from>
    <xdr:to>
      <xdr:col>11</xdr:col>
      <xdr:colOff>358775</xdr:colOff>
      <xdr:row>79</xdr:row>
      <xdr:rowOff>65815</xdr:rowOff>
    </xdr:to>
    <xdr:sp macro="" textlink="">
      <xdr:nvSpPr>
        <xdr:cNvPr id="425" name="円/楕円 424"/>
        <xdr:cNvSpPr/>
      </xdr:nvSpPr>
      <xdr:spPr>
        <a:xfrm>
          <a:off x="7810500" y="1350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56942</xdr:rowOff>
    </xdr:from>
    <xdr:ext cx="469744" cy="259045"/>
    <xdr:sp macro="" textlink="">
      <xdr:nvSpPr>
        <xdr:cNvPr id="426" name="テキスト ボックス 425"/>
        <xdr:cNvSpPr txBox="1"/>
      </xdr:nvSpPr>
      <xdr:spPr>
        <a:xfrm>
          <a:off x="7626427" y="1360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138872</xdr:rowOff>
    </xdr:from>
    <xdr:to>
      <xdr:col>10</xdr:col>
      <xdr:colOff>155575</xdr:colOff>
      <xdr:row>79</xdr:row>
      <xdr:rowOff>69022</xdr:rowOff>
    </xdr:to>
    <xdr:sp macro="" textlink="">
      <xdr:nvSpPr>
        <xdr:cNvPr id="427" name="円/楕円 426"/>
        <xdr:cNvSpPr/>
      </xdr:nvSpPr>
      <xdr:spPr>
        <a:xfrm>
          <a:off x="6921500" y="1351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60149</xdr:rowOff>
    </xdr:from>
    <xdr:ext cx="469744" cy="259045"/>
    <xdr:sp macro="" textlink="">
      <xdr:nvSpPr>
        <xdr:cNvPr id="428" name="テキスト ボックス 427"/>
        <xdr:cNvSpPr txBox="1"/>
      </xdr:nvSpPr>
      <xdr:spPr>
        <a:xfrm>
          <a:off x="6737427" y="1360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102445</xdr:rowOff>
    </xdr:from>
    <xdr:to>
      <xdr:col>15</xdr:col>
      <xdr:colOff>180975</xdr:colOff>
      <xdr:row>98</xdr:row>
      <xdr:rowOff>111345</xdr:rowOff>
    </xdr:to>
    <xdr:cxnSp macro="">
      <xdr:nvCxnSpPr>
        <xdr:cNvPr id="455" name="直線コネクタ 454"/>
        <xdr:cNvCxnSpPr/>
      </xdr:nvCxnSpPr>
      <xdr:spPr>
        <a:xfrm flipV="1">
          <a:off x="9639300" y="16904545"/>
          <a:ext cx="8382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111345</xdr:rowOff>
    </xdr:from>
    <xdr:to>
      <xdr:col>14</xdr:col>
      <xdr:colOff>28575</xdr:colOff>
      <xdr:row>98</xdr:row>
      <xdr:rowOff>116774</xdr:rowOff>
    </xdr:to>
    <xdr:cxnSp macro="">
      <xdr:nvCxnSpPr>
        <xdr:cNvPr id="458" name="直線コネクタ 457"/>
        <xdr:cNvCxnSpPr/>
      </xdr:nvCxnSpPr>
      <xdr:spPr>
        <a:xfrm flipV="1">
          <a:off x="8750300" y="16913445"/>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109700</xdr:rowOff>
    </xdr:from>
    <xdr:to>
      <xdr:col>12</xdr:col>
      <xdr:colOff>511175</xdr:colOff>
      <xdr:row>98</xdr:row>
      <xdr:rowOff>116774</xdr:rowOff>
    </xdr:to>
    <xdr:cxnSp macro="">
      <xdr:nvCxnSpPr>
        <xdr:cNvPr id="461" name="直線コネクタ 460"/>
        <xdr:cNvCxnSpPr/>
      </xdr:nvCxnSpPr>
      <xdr:spPr>
        <a:xfrm>
          <a:off x="7861300" y="16911800"/>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79070</xdr:rowOff>
    </xdr:from>
    <xdr:to>
      <xdr:col>11</xdr:col>
      <xdr:colOff>307975</xdr:colOff>
      <xdr:row>98</xdr:row>
      <xdr:rowOff>109700</xdr:rowOff>
    </xdr:to>
    <xdr:cxnSp macro="">
      <xdr:nvCxnSpPr>
        <xdr:cNvPr id="464" name="直線コネクタ 463"/>
        <xdr:cNvCxnSpPr/>
      </xdr:nvCxnSpPr>
      <xdr:spPr>
        <a:xfrm>
          <a:off x="6972300" y="16881170"/>
          <a:ext cx="889000" cy="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51645</xdr:rowOff>
    </xdr:from>
    <xdr:to>
      <xdr:col>15</xdr:col>
      <xdr:colOff>231775</xdr:colOff>
      <xdr:row>98</xdr:row>
      <xdr:rowOff>153245</xdr:rowOff>
    </xdr:to>
    <xdr:sp macro="" textlink="">
      <xdr:nvSpPr>
        <xdr:cNvPr id="474" name="円/楕円 473"/>
        <xdr:cNvSpPr/>
      </xdr:nvSpPr>
      <xdr:spPr>
        <a:xfrm>
          <a:off x="10426700" y="168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60545</xdr:rowOff>
    </xdr:from>
    <xdr:to>
      <xdr:col>14</xdr:col>
      <xdr:colOff>79375</xdr:colOff>
      <xdr:row>98</xdr:row>
      <xdr:rowOff>162145</xdr:rowOff>
    </xdr:to>
    <xdr:sp macro="" textlink="">
      <xdr:nvSpPr>
        <xdr:cNvPr id="476" name="円/楕円 475"/>
        <xdr:cNvSpPr/>
      </xdr:nvSpPr>
      <xdr:spPr>
        <a:xfrm>
          <a:off x="9588500" y="1686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153272</xdr:rowOff>
    </xdr:from>
    <xdr:ext cx="534377" cy="259045"/>
    <xdr:sp macro="" textlink="">
      <xdr:nvSpPr>
        <xdr:cNvPr id="477" name="テキスト ボックス 476"/>
        <xdr:cNvSpPr txBox="1"/>
      </xdr:nvSpPr>
      <xdr:spPr>
        <a:xfrm>
          <a:off x="9372111" y="1695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65974</xdr:rowOff>
    </xdr:from>
    <xdr:to>
      <xdr:col>12</xdr:col>
      <xdr:colOff>561975</xdr:colOff>
      <xdr:row>98</xdr:row>
      <xdr:rowOff>167574</xdr:rowOff>
    </xdr:to>
    <xdr:sp macro="" textlink="">
      <xdr:nvSpPr>
        <xdr:cNvPr id="478" name="円/楕円 477"/>
        <xdr:cNvSpPr/>
      </xdr:nvSpPr>
      <xdr:spPr>
        <a:xfrm>
          <a:off x="8699500" y="168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158701</xdr:rowOff>
    </xdr:from>
    <xdr:ext cx="534377" cy="259045"/>
    <xdr:sp macro="" textlink="">
      <xdr:nvSpPr>
        <xdr:cNvPr id="479" name="テキスト ボックス 478"/>
        <xdr:cNvSpPr txBox="1"/>
      </xdr:nvSpPr>
      <xdr:spPr>
        <a:xfrm>
          <a:off x="8483111" y="1696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58900</xdr:rowOff>
    </xdr:from>
    <xdr:to>
      <xdr:col>11</xdr:col>
      <xdr:colOff>358775</xdr:colOff>
      <xdr:row>98</xdr:row>
      <xdr:rowOff>160500</xdr:rowOff>
    </xdr:to>
    <xdr:sp macro="" textlink="">
      <xdr:nvSpPr>
        <xdr:cNvPr id="480" name="円/楕円 479"/>
        <xdr:cNvSpPr/>
      </xdr:nvSpPr>
      <xdr:spPr>
        <a:xfrm>
          <a:off x="7810500" y="168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151627</xdr:rowOff>
    </xdr:from>
    <xdr:ext cx="534377" cy="259045"/>
    <xdr:sp macro="" textlink="">
      <xdr:nvSpPr>
        <xdr:cNvPr id="481" name="テキスト ボックス 480"/>
        <xdr:cNvSpPr txBox="1"/>
      </xdr:nvSpPr>
      <xdr:spPr>
        <a:xfrm>
          <a:off x="7594111" y="16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65,615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28270</xdr:rowOff>
    </xdr:from>
    <xdr:to>
      <xdr:col>10</xdr:col>
      <xdr:colOff>155575</xdr:colOff>
      <xdr:row>98</xdr:row>
      <xdr:rowOff>129870</xdr:rowOff>
    </xdr:to>
    <xdr:sp macro="" textlink="">
      <xdr:nvSpPr>
        <xdr:cNvPr id="482" name="円/楕円 481"/>
        <xdr:cNvSpPr/>
      </xdr:nvSpPr>
      <xdr:spPr>
        <a:xfrm>
          <a:off x="6921500" y="168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146397</xdr:rowOff>
    </xdr:from>
    <xdr:ext cx="599010" cy="259045"/>
    <xdr:sp macro="" textlink="">
      <xdr:nvSpPr>
        <xdr:cNvPr id="483" name="テキスト ボックス 482"/>
        <xdr:cNvSpPr txBox="1"/>
      </xdr:nvSpPr>
      <xdr:spPr>
        <a:xfrm>
          <a:off x="6672794" y="1660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74785</xdr:rowOff>
    </xdr:from>
    <xdr:to>
      <xdr:col>23</xdr:col>
      <xdr:colOff>517525</xdr:colOff>
      <xdr:row>38</xdr:row>
      <xdr:rowOff>4399</xdr:rowOff>
    </xdr:to>
    <xdr:cxnSp macro="">
      <xdr:nvCxnSpPr>
        <xdr:cNvPr id="512" name="直線コネクタ 511"/>
        <xdr:cNvCxnSpPr/>
      </xdr:nvCxnSpPr>
      <xdr:spPr>
        <a:xfrm flipV="1">
          <a:off x="15481300" y="5904085"/>
          <a:ext cx="838200" cy="6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4399</xdr:rowOff>
    </xdr:from>
    <xdr:to>
      <xdr:col>22</xdr:col>
      <xdr:colOff>365125</xdr:colOff>
      <xdr:row>38</xdr:row>
      <xdr:rowOff>13391</xdr:rowOff>
    </xdr:to>
    <xdr:cxnSp macro="">
      <xdr:nvCxnSpPr>
        <xdr:cNvPr id="515" name="直線コネクタ 514"/>
        <xdr:cNvCxnSpPr/>
      </xdr:nvCxnSpPr>
      <xdr:spPr>
        <a:xfrm flipV="1">
          <a:off x="14592300" y="6519499"/>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130259</xdr:rowOff>
    </xdr:from>
    <xdr:to>
      <xdr:col>21</xdr:col>
      <xdr:colOff>161925</xdr:colOff>
      <xdr:row>38</xdr:row>
      <xdr:rowOff>13391</xdr:rowOff>
    </xdr:to>
    <xdr:cxnSp macro="">
      <xdr:nvCxnSpPr>
        <xdr:cNvPr id="518" name="直線コネクタ 517"/>
        <xdr:cNvCxnSpPr/>
      </xdr:nvCxnSpPr>
      <xdr:spPr>
        <a:xfrm>
          <a:off x="13703300" y="6473909"/>
          <a:ext cx="889000" cy="5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130259</xdr:rowOff>
    </xdr:from>
    <xdr:to>
      <xdr:col>19</xdr:col>
      <xdr:colOff>644525</xdr:colOff>
      <xdr:row>38</xdr:row>
      <xdr:rowOff>5359</xdr:rowOff>
    </xdr:to>
    <xdr:cxnSp macro="">
      <xdr:nvCxnSpPr>
        <xdr:cNvPr id="521" name="直線コネクタ 520"/>
        <xdr:cNvCxnSpPr/>
      </xdr:nvCxnSpPr>
      <xdr:spPr>
        <a:xfrm flipV="1">
          <a:off x="12814300" y="6473909"/>
          <a:ext cx="889000" cy="4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23985</xdr:rowOff>
    </xdr:from>
    <xdr:to>
      <xdr:col>23</xdr:col>
      <xdr:colOff>568325</xdr:colOff>
      <xdr:row>34</xdr:row>
      <xdr:rowOff>125585</xdr:rowOff>
    </xdr:to>
    <xdr:sp macro="" textlink="">
      <xdr:nvSpPr>
        <xdr:cNvPr id="531" name="円/楕円 530"/>
        <xdr:cNvSpPr/>
      </xdr:nvSpPr>
      <xdr:spPr>
        <a:xfrm>
          <a:off x="16268700" y="585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46862</xdr:rowOff>
    </xdr:from>
    <xdr:ext cx="599010" cy="259045"/>
    <xdr:sp macro="" textlink="">
      <xdr:nvSpPr>
        <xdr:cNvPr id="532" name="消防費該当値テキスト"/>
        <xdr:cNvSpPr txBox="1"/>
      </xdr:nvSpPr>
      <xdr:spPr>
        <a:xfrm>
          <a:off x="16370300" y="570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108,519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125049</xdr:rowOff>
    </xdr:from>
    <xdr:to>
      <xdr:col>22</xdr:col>
      <xdr:colOff>415925</xdr:colOff>
      <xdr:row>38</xdr:row>
      <xdr:rowOff>55200</xdr:rowOff>
    </xdr:to>
    <xdr:sp macro="" textlink="">
      <xdr:nvSpPr>
        <xdr:cNvPr id="533" name="円/楕円 532"/>
        <xdr:cNvSpPr/>
      </xdr:nvSpPr>
      <xdr:spPr>
        <a:xfrm>
          <a:off x="15430500" y="64686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46326</xdr:rowOff>
    </xdr:from>
    <xdr:ext cx="534377" cy="259045"/>
    <xdr:sp macro="" textlink="">
      <xdr:nvSpPr>
        <xdr:cNvPr id="534" name="テキスト ボックス 533"/>
        <xdr:cNvSpPr txBox="1"/>
      </xdr:nvSpPr>
      <xdr:spPr>
        <a:xfrm>
          <a:off x="15214111" y="656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134041</xdr:rowOff>
    </xdr:from>
    <xdr:to>
      <xdr:col>21</xdr:col>
      <xdr:colOff>212725</xdr:colOff>
      <xdr:row>38</xdr:row>
      <xdr:rowOff>64191</xdr:rowOff>
    </xdr:to>
    <xdr:sp macro="" textlink="">
      <xdr:nvSpPr>
        <xdr:cNvPr id="535" name="円/楕円 534"/>
        <xdr:cNvSpPr/>
      </xdr:nvSpPr>
      <xdr:spPr>
        <a:xfrm>
          <a:off x="14541500" y="647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55318</xdr:rowOff>
    </xdr:from>
    <xdr:ext cx="534377" cy="259045"/>
    <xdr:sp macro="" textlink="">
      <xdr:nvSpPr>
        <xdr:cNvPr id="536" name="テキスト ボックス 535"/>
        <xdr:cNvSpPr txBox="1"/>
      </xdr:nvSpPr>
      <xdr:spPr>
        <a:xfrm>
          <a:off x="14325111" y="657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79459</xdr:rowOff>
    </xdr:from>
    <xdr:to>
      <xdr:col>20</xdr:col>
      <xdr:colOff>9525</xdr:colOff>
      <xdr:row>38</xdr:row>
      <xdr:rowOff>9609</xdr:rowOff>
    </xdr:to>
    <xdr:sp macro="" textlink="">
      <xdr:nvSpPr>
        <xdr:cNvPr id="537" name="円/楕円 536"/>
        <xdr:cNvSpPr/>
      </xdr:nvSpPr>
      <xdr:spPr>
        <a:xfrm>
          <a:off x="13652500" y="642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736</xdr:rowOff>
    </xdr:from>
    <xdr:ext cx="534377" cy="259045"/>
    <xdr:sp macro="" textlink="">
      <xdr:nvSpPr>
        <xdr:cNvPr id="538" name="テキスト ボックス 537"/>
        <xdr:cNvSpPr txBox="1"/>
      </xdr:nvSpPr>
      <xdr:spPr>
        <a:xfrm>
          <a:off x="13436111" y="65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126009</xdr:rowOff>
    </xdr:from>
    <xdr:to>
      <xdr:col>18</xdr:col>
      <xdr:colOff>492125</xdr:colOff>
      <xdr:row>38</xdr:row>
      <xdr:rowOff>56159</xdr:rowOff>
    </xdr:to>
    <xdr:sp macro="" textlink="">
      <xdr:nvSpPr>
        <xdr:cNvPr id="539" name="円/楕円 538"/>
        <xdr:cNvSpPr/>
      </xdr:nvSpPr>
      <xdr:spPr>
        <a:xfrm>
          <a:off x="12763500" y="64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47286</xdr:rowOff>
    </xdr:from>
    <xdr:ext cx="534377" cy="259045"/>
    <xdr:sp macro="" textlink="">
      <xdr:nvSpPr>
        <xdr:cNvPr id="540" name="テキスト ボックス 539"/>
        <xdr:cNvSpPr txBox="1"/>
      </xdr:nvSpPr>
      <xdr:spPr>
        <a:xfrm>
          <a:off x="12547111" y="656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91254</xdr:rowOff>
    </xdr:from>
    <xdr:to>
      <xdr:col>23</xdr:col>
      <xdr:colOff>517525</xdr:colOff>
      <xdr:row>58</xdr:row>
      <xdr:rowOff>97713</xdr:rowOff>
    </xdr:to>
    <xdr:cxnSp macro="">
      <xdr:nvCxnSpPr>
        <xdr:cNvPr id="569" name="直線コネクタ 568"/>
        <xdr:cNvCxnSpPr/>
      </xdr:nvCxnSpPr>
      <xdr:spPr>
        <a:xfrm flipV="1">
          <a:off x="15481300" y="10035354"/>
          <a:ext cx="8382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97713</xdr:rowOff>
    </xdr:from>
    <xdr:to>
      <xdr:col>22</xdr:col>
      <xdr:colOff>365125</xdr:colOff>
      <xdr:row>58</xdr:row>
      <xdr:rowOff>107944</xdr:rowOff>
    </xdr:to>
    <xdr:cxnSp macro="">
      <xdr:nvCxnSpPr>
        <xdr:cNvPr id="572" name="直線コネクタ 571"/>
        <xdr:cNvCxnSpPr/>
      </xdr:nvCxnSpPr>
      <xdr:spPr>
        <a:xfrm flipV="1">
          <a:off x="14592300" y="10041813"/>
          <a:ext cx="8890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107944</xdr:rowOff>
    </xdr:from>
    <xdr:to>
      <xdr:col>21</xdr:col>
      <xdr:colOff>161925</xdr:colOff>
      <xdr:row>58</xdr:row>
      <xdr:rowOff>120783</xdr:rowOff>
    </xdr:to>
    <xdr:cxnSp macro="">
      <xdr:nvCxnSpPr>
        <xdr:cNvPr id="575" name="直線コネクタ 574"/>
        <xdr:cNvCxnSpPr/>
      </xdr:nvCxnSpPr>
      <xdr:spPr>
        <a:xfrm flipV="1">
          <a:off x="13703300" y="10052044"/>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119307</xdr:rowOff>
    </xdr:from>
    <xdr:to>
      <xdr:col>19</xdr:col>
      <xdr:colOff>644525</xdr:colOff>
      <xdr:row>58</xdr:row>
      <xdr:rowOff>120783</xdr:rowOff>
    </xdr:to>
    <xdr:cxnSp macro="">
      <xdr:nvCxnSpPr>
        <xdr:cNvPr id="578" name="直線コネクタ 577"/>
        <xdr:cNvCxnSpPr/>
      </xdr:nvCxnSpPr>
      <xdr:spPr>
        <a:xfrm>
          <a:off x="12814300" y="10063407"/>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40454</xdr:rowOff>
    </xdr:from>
    <xdr:to>
      <xdr:col>23</xdr:col>
      <xdr:colOff>568325</xdr:colOff>
      <xdr:row>58</xdr:row>
      <xdr:rowOff>142054</xdr:rowOff>
    </xdr:to>
    <xdr:sp macro="" textlink="">
      <xdr:nvSpPr>
        <xdr:cNvPr id="588" name="円/楕円 587"/>
        <xdr:cNvSpPr/>
      </xdr:nvSpPr>
      <xdr:spPr>
        <a:xfrm>
          <a:off x="16268700" y="998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126831</xdr:rowOff>
    </xdr:from>
    <xdr:ext cx="534377" cy="259045"/>
    <xdr:sp macro="" textlink="">
      <xdr:nvSpPr>
        <xdr:cNvPr id="589" name="教育費該当値テキスト"/>
        <xdr:cNvSpPr txBox="1"/>
      </xdr:nvSpPr>
      <xdr:spPr>
        <a:xfrm>
          <a:off x="16370300" y="98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65,431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46913</xdr:rowOff>
    </xdr:from>
    <xdr:to>
      <xdr:col>22</xdr:col>
      <xdr:colOff>415925</xdr:colOff>
      <xdr:row>58</xdr:row>
      <xdr:rowOff>148513</xdr:rowOff>
    </xdr:to>
    <xdr:sp macro="" textlink="">
      <xdr:nvSpPr>
        <xdr:cNvPr id="590" name="円/楕円 589"/>
        <xdr:cNvSpPr/>
      </xdr:nvSpPr>
      <xdr:spPr>
        <a:xfrm>
          <a:off x="15430500" y="999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139640</xdr:rowOff>
    </xdr:from>
    <xdr:ext cx="534377" cy="259045"/>
    <xdr:sp macro="" textlink="">
      <xdr:nvSpPr>
        <xdr:cNvPr id="591" name="テキスト ボックス 590"/>
        <xdr:cNvSpPr txBox="1"/>
      </xdr:nvSpPr>
      <xdr:spPr>
        <a:xfrm>
          <a:off x="15214111" y="1008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57144</xdr:rowOff>
    </xdr:from>
    <xdr:to>
      <xdr:col>21</xdr:col>
      <xdr:colOff>212725</xdr:colOff>
      <xdr:row>58</xdr:row>
      <xdr:rowOff>158744</xdr:rowOff>
    </xdr:to>
    <xdr:sp macro="" textlink="">
      <xdr:nvSpPr>
        <xdr:cNvPr id="592" name="円/楕円 591"/>
        <xdr:cNvSpPr/>
      </xdr:nvSpPr>
      <xdr:spPr>
        <a:xfrm>
          <a:off x="14541500" y="10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149871</xdr:rowOff>
    </xdr:from>
    <xdr:ext cx="534377" cy="259045"/>
    <xdr:sp macro="" textlink="">
      <xdr:nvSpPr>
        <xdr:cNvPr id="593" name="テキスト ボックス 592"/>
        <xdr:cNvSpPr txBox="1"/>
      </xdr:nvSpPr>
      <xdr:spPr>
        <a:xfrm>
          <a:off x="14325111" y="100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69983</xdr:rowOff>
    </xdr:from>
    <xdr:to>
      <xdr:col>20</xdr:col>
      <xdr:colOff>9525</xdr:colOff>
      <xdr:row>59</xdr:row>
      <xdr:rowOff>133</xdr:rowOff>
    </xdr:to>
    <xdr:sp macro="" textlink="">
      <xdr:nvSpPr>
        <xdr:cNvPr id="594" name="円/楕円 593"/>
        <xdr:cNvSpPr/>
      </xdr:nvSpPr>
      <xdr:spPr>
        <a:xfrm>
          <a:off x="13652500" y="100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162710</xdr:rowOff>
    </xdr:from>
    <xdr:ext cx="534377" cy="259045"/>
    <xdr:sp macro="" textlink="">
      <xdr:nvSpPr>
        <xdr:cNvPr id="595" name="テキスト ボックス 594"/>
        <xdr:cNvSpPr txBox="1"/>
      </xdr:nvSpPr>
      <xdr:spPr>
        <a:xfrm>
          <a:off x="13436111" y="1010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68507</xdr:rowOff>
    </xdr:from>
    <xdr:to>
      <xdr:col>18</xdr:col>
      <xdr:colOff>492125</xdr:colOff>
      <xdr:row>58</xdr:row>
      <xdr:rowOff>170107</xdr:rowOff>
    </xdr:to>
    <xdr:sp macro="" textlink="">
      <xdr:nvSpPr>
        <xdr:cNvPr id="596" name="円/楕円 595"/>
        <xdr:cNvSpPr/>
      </xdr:nvSpPr>
      <xdr:spPr>
        <a:xfrm>
          <a:off x="12763500" y="100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161234</xdr:rowOff>
    </xdr:from>
    <xdr:ext cx="534377" cy="259045"/>
    <xdr:sp macro="" textlink="">
      <xdr:nvSpPr>
        <xdr:cNvPr id="597" name="テキスト ボックス 596"/>
        <xdr:cNvSpPr txBox="1"/>
      </xdr:nvSpPr>
      <xdr:spPr>
        <a:xfrm>
          <a:off x="12547111" y="1010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34826</xdr:rowOff>
    </xdr:from>
    <xdr:to>
      <xdr:col>23</xdr:col>
      <xdr:colOff>517525</xdr:colOff>
      <xdr:row>79</xdr:row>
      <xdr:rowOff>35257</xdr:rowOff>
    </xdr:to>
    <xdr:cxnSp macro="">
      <xdr:nvCxnSpPr>
        <xdr:cNvPr id="626" name="直線コネクタ 625"/>
        <xdr:cNvCxnSpPr/>
      </xdr:nvCxnSpPr>
      <xdr:spPr>
        <a:xfrm>
          <a:off x="15481300" y="13579376"/>
          <a:ext cx="8382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34826</xdr:rowOff>
    </xdr:from>
    <xdr:to>
      <xdr:col>22</xdr:col>
      <xdr:colOff>365125</xdr:colOff>
      <xdr:row>79</xdr:row>
      <xdr:rowOff>39322</xdr:rowOff>
    </xdr:to>
    <xdr:cxnSp macro="">
      <xdr:nvCxnSpPr>
        <xdr:cNvPr id="629" name="直線コネクタ 628"/>
        <xdr:cNvCxnSpPr/>
      </xdr:nvCxnSpPr>
      <xdr:spPr>
        <a:xfrm flipV="1">
          <a:off x="14592300" y="1357937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13646</xdr:rowOff>
    </xdr:from>
    <xdr:to>
      <xdr:col>21</xdr:col>
      <xdr:colOff>161925</xdr:colOff>
      <xdr:row>79</xdr:row>
      <xdr:rowOff>39322</xdr:rowOff>
    </xdr:to>
    <xdr:cxnSp macro="">
      <xdr:nvCxnSpPr>
        <xdr:cNvPr id="632" name="直線コネクタ 631"/>
        <xdr:cNvCxnSpPr/>
      </xdr:nvCxnSpPr>
      <xdr:spPr>
        <a:xfrm>
          <a:off x="13703300" y="13558196"/>
          <a:ext cx="8890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123366</xdr:rowOff>
    </xdr:from>
    <xdr:to>
      <xdr:col>19</xdr:col>
      <xdr:colOff>644525</xdr:colOff>
      <xdr:row>79</xdr:row>
      <xdr:rowOff>13646</xdr:rowOff>
    </xdr:to>
    <xdr:cxnSp macro="">
      <xdr:nvCxnSpPr>
        <xdr:cNvPr id="635" name="直線コネクタ 634"/>
        <xdr:cNvCxnSpPr/>
      </xdr:nvCxnSpPr>
      <xdr:spPr>
        <a:xfrm>
          <a:off x="12814300" y="13496466"/>
          <a:ext cx="889000" cy="6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155907</xdr:rowOff>
    </xdr:from>
    <xdr:to>
      <xdr:col>23</xdr:col>
      <xdr:colOff>568325</xdr:colOff>
      <xdr:row>79</xdr:row>
      <xdr:rowOff>86057</xdr:rowOff>
    </xdr:to>
    <xdr:sp macro="" textlink="">
      <xdr:nvSpPr>
        <xdr:cNvPr id="645" name="円/楕円 644"/>
        <xdr:cNvSpPr/>
      </xdr:nvSpPr>
      <xdr:spPr>
        <a:xfrm>
          <a:off x="16268700" y="135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72631</xdr:rowOff>
    </xdr:from>
    <xdr:ext cx="469744" cy="259045"/>
    <xdr:sp macro="" textlink="">
      <xdr:nvSpPr>
        <xdr:cNvPr id="646" name="災害復旧費該当値テキスト"/>
        <xdr:cNvSpPr txBox="1"/>
      </xdr:nvSpPr>
      <xdr:spPr>
        <a:xfrm>
          <a:off x="16370300" y="1344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155476</xdr:rowOff>
    </xdr:from>
    <xdr:to>
      <xdr:col>22</xdr:col>
      <xdr:colOff>415925</xdr:colOff>
      <xdr:row>79</xdr:row>
      <xdr:rowOff>85626</xdr:rowOff>
    </xdr:to>
    <xdr:sp macro="" textlink="">
      <xdr:nvSpPr>
        <xdr:cNvPr id="647" name="円/楕円 646"/>
        <xdr:cNvSpPr/>
      </xdr:nvSpPr>
      <xdr:spPr>
        <a:xfrm>
          <a:off x="15430500" y="1352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76753</xdr:rowOff>
    </xdr:from>
    <xdr:ext cx="469744" cy="259045"/>
    <xdr:sp macro="" textlink="">
      <xdr:nvSpPr>
        <xdr:cNvPr id="648" name="テキスト ボックス 647"/>
        <xdr:cNvSpPr txBox="1"/>
      </xdr:nvSpPr>
      <xdr:spPr>
        <a:xfrm>
          <a:off x="15246427" y="1362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159972</xdr:rowOff>
    </xdr:from>
    <xdr:to>
      <xdr:col>21</xdr:col>
      <xdr:colOff>212725</xdr:colOff>
      <xdr:row>79</xdr:row>
      <xdr:rowOff>90122</xdr:rowOff>
    </xdr:to>
    <xdr:sp macro="" textlink="">
      <xdr:nvSpPr>
        <xdr:cNvPr id="649" name="円/楕円 648"/>
        <xdr:cNvSpPr/>
      </xdr:nvSpPr>
      <xdr:spPr>
        <a:xfrm>
          <a:off x="14541500" y="135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81249</xdr:rowOff>
    </xdr:from>
    <xdr:ext cx="469744" cy="259045"/>
    <xdr:sp macro="" textlink="">
      <xdr:nvSpPr>
        <xdr:cNvPr id="650" name="テキスト ボックス 649"/>
        <xdr:cNvSpPr txBox="1"/>
      </xdr:nvSpPr>
      <xdr:spPr>
        <a:xfrm>
          <a:off x="14357427" y="1362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134296</xdr:rowOff>
    </xdr:from>
    <xdr:to>
      <xdr:col>20</xdr:col>
      <xdr:colOff>9525</xdr:colOff>
      <xdr:row>79</xdr:row>
      <xdr:rowOff>64446</xdr:rowOff>
    </xdr:to>
    <xdr:sp macro="" textlink="">
      <xdr:nvSpPr>
        <xdr:cNvPr id="651" name="円/楕円 650"/>
        <xdr:cNvSpPr/>
      </xdr:nvSpPr>
      <xdr:spPr>
        <a:xfrm>
          <a:off x="13652500" y="135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55573</xdr:rowOff>
    </xdr:from>
    <xdr:ext cx="469744" cy="259045"/>
    <xdr:sp macro="" textlink="">
      <xdr:nvSpPr>
        <xdr:cNvPr id="652" name="テキスト ボックス 651"/>
        <xdr:cNvSpPr txBox="1"/>
      </xdr:nvSpPr>
      <xdr:spPr>
        <a:xfrm>
          <a:off x="13468427" y="1360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72566</xdr:rowOff>
    </xdr:from>
    <xdr:to>
      <xdr:col>18</xdr:col>
      <xdr:colOff>492125</xdr:colOff>
      <xdr:row>79</xdr:row>
      <xdr:rowOff>2716</xdr:rowOff>
    </xdr:to>
    <xdr:sp macro="" textlink="">
      <xdr:nvSpPr>
        <xdr:cNvPr id="653" name="円/楕円 652"/>
        <xdr:cNvSpPr/>
      </xdr:nvSpPr>
      <xdr:spPr>
        <a:xfrm>
          <a:off x="12763500" y="134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19243</xdr:rowOff>
    </xdr:from>
    <xdr:ext cx="534377" cy="259045"/>
    <xdr:sp macro="" textlink="">
      <xdr:nvSpPr>
        <xdr:cNvPr id="654" name="テキスト ボックス 653"/>
        <xdr:cNvSpPr txBox="1"/>
      </xdr:nvSpPr>
      <xdr:spPr>
        <a:xfrm>
          <a:off x="12547111" y="132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92534</xdr:rowOff>
    </xdr:from>
    <xdr:to>
      <xdr:col>23</xdr:col>
      <xdr:colOff>517525</xdr:colOff>
      <xdr:row>98</xdr:row>
      <xdr:rowOff>98239</xdr:rowOff>
    </xdr:to>
    <xdr:cxnSp macro="">
      <xdr:nvCxnSpPr>
        <xdr:cNvPr id="683" name="直線コネクタ 682"/>
        <xdr:cNvCxnSpPr/>
      </xdr:nvCxnSpPr>
      <xdr:spPr>
        <a:xfrm>
          <a:off x="15481300" y="16894634"/>
          <a:ext cx="8382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84561</xdr:rowOff>
    </xdr:from>
    <xdr:to>
      <xdr:col>22</xdr:col>
      <xdr:colOff>365125</xdr:colOff>
      <xdr:row>98</xdr:row>
      <xdr:rowOff>92534</xdr:rowOff>
    </xdr:to>
    <xdr:cxnSp macro="">
      <xdr:nvCxnSpPr>
        <xdr:cNvPr id="686" name="直線コネクタ 685"/>
        <xdr:cNvCxnSpPr/>
      </xdr:nvCxnSpPr>
      <xdr:spPr>
        <a:xfrm>
          <a:off x="14592300" y="16886661"/>
          <a:ext cx="889000" cy="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84561</xdr:rowOff>
    </xdr:from>
    <xdr:to>
      <xdr:col>21</xdr:col>
      <xdr:colOff>161925</xdr:colOff>
      <xdr:row>98</xdr:row>
      <xdr:rowOff>86957</xdr:rowOff>
    </xdr:to>
    <xdr:cxnSp macro="">
      <xdr:nvCxnSpPr>
        <xdr:cNvPr id="689" name="直線コネクタ 688"/>
        <xdr:cNvCxnSpPr/>
      </xdr:nvCxnSpPr>
      <xdr:spPr>
        <a:xfrm flipV="1">
          <a:off x="13703300" y="16886661"/>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86957</xdr:rowOff>
    </xdr:from>
    <xdr:to>
      <xdr:col>19</xdr:col>
      <xdr:colOff>644525</xdr:colOff>
      <xdr:row>98</xdr:row>
      <xdr:rowOff>109578</xdr:rowOff>
    </xdr:to>
    <xdr:cxnSp macro="">
      <xdr:nvCxnSpPr>
        <xdr:cNvPr id="692" name="直線コネクタ 691"/>
        <xdr:cNvCxnSpPr/>
      </xdr:nvCxnSpPr>
      <xdr:spPr>
        <a:xfrm flipV="1">
          <a:off x="12814300" y="16889057"/>
          <a:ext cx="889000" cy="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47439</xdr:rowOff>
    </xdr:from>
    <xdr:to>
      <xdr:col>23</xdr:col>
      <xdr:colOff>568325</xdr:colOff>
      <xdr:row>98</xdr:row>
      <xdr:rowOff>149039</xdr:rowOff>
    </xdr:to>
    <xdr:sp macro="" textlink="">
      <xdr:nvSpPr>
        <xdr:cNvPr id="702" name="円/楕円 701"/>
        <xdr:cNvSpPr/>
      </xdr:nvSpPr>
      <xdr:spPr>
        <a:xfrm>
          <a:off x="16268700" y="1684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133816</xdr:rowOff>
    </xdr:from>
    <xdr:ext cx="534377" cy="259045"/>
    <xdr:sp macro="" textlink="">
      <xdr:nvSpPr>
        <xdr:cNvPr id="703" name="公債費該当値テキスト"/>
        <xdr:cNvSpPr txBox="1"/>
      </xdr:nvSpPr>
      <xdr:spPr>
        <a:xfrm>
          <a:off x="16370300" y="1676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92,646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41734</xdr:rowOff>
    </xdr:from>
    <xdr:to>
      <xdr:col>22</xdr:col>
      <xdr:colOff>415925</xdr:colOff>
      <xdr:row>98</xdr:row>
      <xdr:rowOff>143334</xdr:rowOff>
    </xdr:to>
    <xdr:sp macro="" textlink="">
      <xdr:nvSpPr>
        <xdr:cNvPr id="704" name="円/楕円 703"/>
        <xdr:cNvSpPr/>
      </xdr:nvSpPr>
      <xdr:spPr>
        <a:xfrm>
          <a:off x="15430500" y="1684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134461</xdr:rowOff>
    </xdr:from>
    <xdr:ext cx="534377" cy="259045"/>
    <xdr:sp macro="" textlink="">
      <xdr:nvSpPr>
        <xdr:cNvPr id="705" name="テキスト ボックス 704"/>
        <xdr:cNvSpPr txBox="1"/>
      </xdr:nvSpPr>
      <xdr:spPr>
        <a:xfrm>
          <a:off x="15214111" y="1693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33761</xdr:rowOff>
    </xdr:from>
    <xdr:to>
      <xdr:col>21</xdr:col>
      <xdr:colOff>212725</xdr:colOff>
      <xdr:row>98</xdr:row>
      <xdr:rowOff>135361</xdr:rowOff>
    </xdr:to>
    <xdr:sp macro="" textlink="">
      <xdr:nvSpPr>
        <xdr:cNvPr id="706" name="円/楕円 705"/>
        <xdr:cNvSpPr/>
      </xdr:nvSpPr>
      <xdr:spPr>
        <a:xfrm>
          <a:off x="14541500" y="168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126488</xdr:rowOff>
    </xdr:from>
    <xdr:ext cx="599010" cy="259045"/>
    <xdr:sp macro="" textlink="">
      <xdr:nvSpPr>
        <xdr:cNvPr id="707" name="テキスト ボックス 706"/>
        <xdr:cNvSpPr txBox="1"/>
      </xdr:nvSpPr>
      <xdr:spPr>
        <a:xfrm>
          <a:off x="14292794" y="1692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103,417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36157</xdr:rowOff>
    </xdr:from>
    <xdr:to>
      <xdr:col>20</xdr:col>
      <xdr:colOff>9525</xdr:colOff>
      <xdr:row>98</xdr:row>
      <xdr:rowOff>137757</xdr:rowOff>
    </xdr:to>
    <xdr:sp macro="" textlink="">
      <xdr:nvSpPr>
        <xdr:cNvPr id="708" name="円/楕円 707"/>
        <xdr:cNvSpPr/>
      </xdr:nvSpPr>
      <xdr:spPr>
        <a:xfrm>
          <a:off x="13652500" y="168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128884</xdr:rowOff>
    </xdr:from>
    <xdr:ext cx="599010" cy="259045"/>
    <xdr:sp macro="" textlink="">
      <xdr:nvSpPr>
        <xdr:cNvPr id="709" name="テキスト ボックス 708"/>
        <xdr:cNvSpPr txBox="1"/>
      </xdr:nvSpPr>
      <xdr:spPr>
        <a:xfrm>
          <a:off x="13403794" y="1693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101,530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58778</xdr:rowOff>
    </xdr:from>
    <xdr:to>
      <xdr:col>18</xdr:col>
      <xdr:colOff>492125</xdr:colOff>
      <xdr:row>98</xdr:row>
      <xdr:rowOff>160378</xdr:rowOff>
    </xdr:to>
    <xdr:sp macro="" textlink="">
      <xdr:nvSpPr>
        <xdr:cNvPr id="710" name="円/楕円 709"/>
        <xdr:cNvSpPr/>
      </xdr:nvSpPr>
      <xdr:spPr>
        <a:xfrm>
          <a:off x="12763500" y="1686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151505</xdr:rowOff>
    </xdr:from>
    <xdr:ext cx="534377" cy="259045"/>
    <xdr:sp macro="" textlink="">
      <xdr:nvSpPr>
        <xdr:cNvPr id="711" name="テキスト ボックス 710"/>
        <xdr:cNvSpPr txBox="1"/>
      </xdr:nvSpPr>
      <xdr:spPr>
        <a:xfrm>
          <a:off x="12547111" y="169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・総務費は、住民一人当たり</a:t>
          </a:r>
          <a:r>
            <a:rPr kumimoji="1" lang="en-US" altLang="ja-JP" sz="1200">
              <a:solidFill>
                <a:schemeClr val="dk1"/>
              </a:solidFill>
              <a:effectLst/>
              <a:latin typeface="+mn-lt"/>
              <a:ea typeface="+mn-ea"/>
              <a:cs typeface="+mn-cs"/>
            </a:rPr>
            <a:t>178,578</a:t>
          </a:r>
          <a:r>
            <a:rPr kumimoji="1" lang="ja-JP" altLang="ja-JP" sz="1200">
              <a:solidFill>
                <a:schemeClr val="dk1"/>
              </a:solidFill>
              <a:effectLst/>
              <a:latin typeface="+mn-lt"/>
              <a:ea typeface="+mn-ea"/>
              <a:cs typeface="+mn-cs"/>
            </a:rPr>
            <a:t>円となっており例年</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万円程度で推移していたが</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に</a:t>
          </a:r>
          <a:r>
            <a:rPr kumimoji="1" lang="ja-JP" altLang="ja-JP" sz="1200">
              <a:solidFill>
                <a:schemeClr val="dk1"/>
              </a:solidFill>
              <a:effectLst/>
              <a:latin typeface="+mn-lt"/>
              <a:ea typeface="+mn-ea"/>
              <a:cs typeface="+mn-cs"/>
            </a:rPr>
            <a:t>は</a:t>
          </a:r>
          <a:r>
            <a:rPr kumimoji="1" lang="ja-JP" altLang="en-US" sz="1200">
              <a:solidFill>
                <a:schemeClr val="dk1"/>
              </a:solidFill>
              <a:effectLst/>
              <a:latin typeface="+mn-lt"/>
              <a:ea typeface="+mn-ea"/>
              <a:cs typeface="+mn-cs"/>
            </a:rPr>
            <a:t>一時的に</a:t>
          </a:r>
          <a:r>
            <a:rPr kumimoji="1" lang="en-US" altLang="ja-JP" sz="1200">
              <a:solidFill>
                <a:schemeClr val="dk1"/>
              </a:solidFill>
              <a:effectLst/>
              <a:latin typeface="+mn-lt"/>
              <a:ea typeface="+mn-ea"/>
              <a:cs typeface="+mn-cs"/>
            </a:rPr>
            <a:t>20</a:t>
          </a:r>
          <a:r>
            <a:rPr kumimoji="1" lang="ja-JP" altLang="en-US" sz="1200">
              <a:solidFill>
                <a:schemeClr val="dk1"/>
              </a:solidFill>
              <a:effectLst/>
              <a:latin typeface="+mn-lt"/>
              <a:ea typeface="+mn-ea"/>
              <a:cs typeface="+mn-cs"/>
            </a:rPr>
            <a:t>万</a:t>
          </a:r>
          <a:r>
            <a:rPr kumimoji="1" lang="ja-JP" altLang="en-US" sz="1200">
              <a:solidFill>
                <a:sysClr val="windowText" lastClr="000000"/>
              </a:solidFill>
              <a:effectLst/>
              <a:latin typeface="+mn-lt"/>
              <a:ea typeface="+mn-ea"/>
              <a:cs typeface="+mn-cs"/>
            </a:rPr>
            <a:t>円を超えたものの</a:t>
          </a:r>
          <a:r>
            <a:rPr kumimoji="1" lang="ja-JP" altLang="ja-JP" sz="1200">
              <a:solidFill>
                <a:sysClr val="windowText" lastClr="000000"/>
              </a:solidFill>
              <a:effectLst/>
              <a:latin typeface="+mn-lt"/>
              <a:ea typeface="+mn-ea"/>
              <a:cs typeface="+mn-cs"/>
            </a:rPr>
            <a:t>前年度比</a:t>
          </a:r>
          <a:r>
            <a:rPr kumimoji="1" lang="en-US" altLang="ja-JP" sz="1200">
              <a:solidFill>
                <a:sysClr val="windowText" lastClr="000000"/>
              </a:solidFill>
              <a:effectLst/>
              <a:latin typeface="+mn-lt"/>
              <a:ea typeface="+mn-ea"/>
              <a:cs typeface="+mn-cs"/>
            </a:rPr>
            <a:t>21,905</a:t>
          </a:r>
          <a:r>
            <a:rPr kumimoji="1" lang="ja-JP" altLang="en-US" sz="1200">
              <a:solidFill>
                <a:sysClr val="windowText" lastClr="000000"/>
              </a:solidFill>
              <a:effectLst/>
              <a:latin typeface="+mn-lt"/>
              <a:ea typeface="+mn-ea"/>
              <a:cs typeface="+mn-cs"/>
            </a:rPr>
            <a:t>円</a:t>
          </a:r>
          <a:r>
            <a:rPr kumimoji="1" lang="ja-JP" altLang="ja-JP" sz="1200">
              <a:solidFill>
                <a:sysClr val="windowText" lastClr="000000"/>
              </a:solidFill>
              <a:effectLst/>
              <a:latin typeface="+mn-lt"/>
              <a:ea typeface="+mn-ea"/>
              <a:cs typeface="+mn-cs"/>
            </a:rPr>
            <a:t>の</a:t>
          </a:r>
          <a:r>
            <a:rPr kumimoji="1" lang="ja-JP" altLang="en-US" sz="1200">
              <a:solidFill>
                <a:sysClr val="windowText" lastClr="000000"/>
              </a:solidFill>
              <a:effectLst/>
              <a:latin typeface="+mn-lt"/>
              <a:ea typeface="+mn-ea"/>
              <a:cs typeface="+mn-cs"/>
            </a:rPr>
            <a:t>減少</a:t>
          </a:r>
          <a:r>
            <a:rPr kumimoji="1" lang="ja-JP" altLang="ja-JP" sz="1200">
              <a:solidFill>
                <a:schemeClr val="dk1"/>
              </a:solidFill>
              <a:effectLst/>
              <a:latin typeface="+mn-lt"/>
              <a:ea typeface="+mn-ea"/>
              <a:cs typeface="+mn-cs"/>
            </a:rPr>
            <a:t>である。主な要因は財政調整基金の積立金の</a:t>
          </a:r>
          <a:r>
            <a:rPr kumimoji="1" lang="ja-JP" altLang="en-US" sz="1200">
              <a:solidFill>
                <a:sysClr val="windowText" lastClr="000000"/>
              </a:solidFill>
              <a:effectLst/>
              <a:latin typeface="+mn-lt"/>
              <a:ea typeface="+mn-ea"/>
              <a:cs typeface="+mn-cs"/>
            </a:rPr>
            <a:t>減少に</a:t>
          </a:r>
          <a:r>
            <a:rPr kumimoji="1" lang="ja-JP" altLang="ja-JP" sz="1200">
              <a:solidFill>
                <a:sysClr val="windowText" lastClr="000000"/>
              </a:solidFill>
              <a:effectLst/>
              <a:latin typeface="+mn-lt"/>
              <a:ea typeface="+mn-ea"/>
              <a:cs typeface="+mn-cs"/>
            </a:rPr>
            <a:t>よる</a:t>
          </a:r>
          <a:r>
            <a:rPr kumimoji="1" lang="ja-JP" altLang="ja-JP" sz="1200">
              <a:solidFill>
                <a:schemeClr val="dk1"/>
              </a:solidFill>
              <a:effectLst/>
              <a:latin typeface="+mn-lt"/>
              <a:ea typeface="+mn-ea"/>
              <a:cs typeface="+mn-cs"/>
            </a:rPr>
            <a:t>ものである。</a:t>
          </a:r>
          <a:endParaRPr lang="ja-JP" altLang="ja-JP" sz="1600">
            <a:effectLst/>
          </a:endParaRPr>
        </a:p>
        <a:p>
          <a:r>
            <a:rPr kumimoji="1" lang="ja-JP" altLang="ja-JP" sz="1200">
              <a:solidFill>
                <a:schemeClr val="dk1"/>
              </a:solidFill>
              <a:effectLst/>
              <a:latin typeface="+mn-lt"/>
              <a:ea typeface="+mn-ea"/>
              <a:cs typeface="+mn-cs"/>
            </a:rPr>
            <a:t>・民生費は、住民一人当たり</a:t>
          </a:r>
          <a:r>
            <a:rPr kumimoji="1" lang="en-US" altLang="ja-JP" sz="1200">
              <a:solidFill>
                <a:schemeClr val="dk1"/>
              </a:solidFill>
              <a:effectLst/>
              <a:latin typeface="+mn-lt"/>
              <a:ea typeface="+mn-ea"/>
              <a:cs typeface="+mn-cs"/>
            </a:rPr>
            <a:t>222,943</a:t>
          </a:r>
          <a:r>
            <a:rPr kumimoji="1" lang="ja-JP" altLang="ja-JP" sz="1200">
              <a:solidFill>
                <a:schemeClr val="dk1"/>
              </a:solidFill>
              <a:effectLst/>
              <a:latin typeface="+mn-lt"/>
              <a:ea typeface="+mn-ea"/>
              <a:cs typeface="+mn-cs"/>
            </a:rPr>
            <a:t>円となっている。決算額全体でみると、民生費のうち児童福祉行政に要する経費である児童福祉費が増嵩していることが要因となっている。これは、子育て環境の充実を図るため重点的に取り組んできたことによるものである。 </a:t>
          </a:r>
          <a:endParaRPr lang="ja-JP" altLang="ja-JP" sz="1600">
            <a:effectLst/>
          </a:endParaRPr>
        </a:p>
        <a:p>
          <a:r>
            <a:rPr kumimoji="1" lang="ja-JP" altLang="en-US" sz="1200">
              <a:solidFill>
                <a:schemeClr val="dk1"/>
              </a:solidFill>
              <a:effectLst/>
              <a:latin typeface="+mn-lt"/>
              <a:ea typeface="+mn-ea"/>
              <a:cs typeface="+mn-cs"/>
            </a:rPr>
            <a:t>・土木費は、住民一人当たり</a:t>
          </a:r>
          <a:r>
            <a:rPr kumimoji="1" lang="en-US" altLang="ja-JP" sz="1200">
              <a:solidFill>
                <a:schemeClr val="dk1"/>
              </a:solidFill>
              <a:effectLst/>
              <a:latin typeface="+mn-lt"/>
              <a:ea typeface="+mn-ea"/>
              <a:cs typeface="+mn-cs"/>
            </a:rPr>
            <a:t>81,484</a:t>
          </a:r>
          <a:r>
            <a:rPr kumimoji="1" lang="ja-JP" altLang="en-US" sz="1200">
              <a:solidFill>
                <a:schemeClr val="dk1"/>
              </a:solidFill>
              <a:effectLst/>
              <a:latin typeface="+mn-lt"/>
              <a:ea typeface="+mn-ea"/>
              <a:cs typeface="+mn-cs"/>
            </a:rPr>
            <a:t>円となっており、ここ</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年程は</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6</a:t>
          </a:r>
          <a:r>
            <a:rPr kumimoji="1" lang="ja-JP" altLang="en-US" sz="1200">
              <a:solidFill>
                <a:schemeClr val="dk1"/>
              </a:solidFill>
              <a:effectLst/>
              <a:latin typeface="+mn-lt"/>
              <a:ea typeface="+mn-ea"/>
              <a:cs typeface="+mn-cs"/>
            </a:rPr>
            <a:t>万円程度で推移してきたが、前年度と比較し</a:t>
          </a:r>
          <a:r>
            <a:rPr kumimoji="1" lang="en-US" altLang="ja-JP" sz="1200">
              <a:solidFill>
                <a:schemeClr val="dk1"/>
              </a:solidFill>
              <a:effectLst/>
              <a:latin typeface="+mn-lt"/>
              <a:ea typeface="+mn-ea"/>
              <a:cs typeface="+mn-cs"/>
            </a:rPr>
            <a:t>19,465</a:t>
          </a:r>
          <a:r>
            <a:rPr kumimoji="1" lang="ja-JP" altLang="en-US" sz="1200">
              <a:solidFill>
                <a:schemeClr val="dk1"/>
              </a:solidFill>
              <a:effectLst/>
              <a:latin typeface="+mn-lt"/>
              <a:ea typeface="+mn-ea"/>
              <a:cs typeface="+mn-cs"/>
            </a:rPr>
            <a:t>円の増加である。橋梁の架換事業が増加の主な要因である。今後も生活インフラ更新費用の増加が見込まれるため、計画的な事業</a:t>
          </a:r>
          <a:r>
            <a:rPr kumimoji="1" lang="ja-JP" altLang="en-US" sz="1200">
              <a:solidFill>
                <a:sysClr val="windowText" lastClr="000000"/>
              </a:solidFill>
              <a:effectLst/>
              <a:latin typeface="+mn-lt"/>
              <a:ea typeface="+mn-ea"/>
              <a:cs typeface="+mn-cs"/>
            </a:rPr>
            <a:t>実施により経費</a:t>
          </a:r>
          <a:r>
            <a:rPr kumimoji="1" lang="ja-JP" altLang="en-US" sz="1200">
              <a:solidFill>
                <a:schemeClr val="dk1"/>
              </a:solidFill>
              <a:effectLst/>
              <a:latin typeface="+mn-lt"/>
              <a:ea typeface="+mn-ea"/>
              <a:cs typeface="+mn-cs"/>
            </a:rPr>
            <a:t>負担の平準化を行う必要がある。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・消防費は、住民一人当たり</a:t>
          </a:r>
          <a:r>
            <a:rPr kumimoji="1" lang="en-US" altLang="ja-JP" sz="1200">
              <a:solidFill>
                <a:schemeClr val="dk1"/>
              </a:solidFill>
              <a:effectLst/>
              <a:latin typeface="+mn-lt"/>
              <a:ea typeface="+mn-ea"/>
              <a:cs typeface="+mn-cs"/>
            </a:rPr>
            <a:t>108,519</a:t>
          </a:r>
          <a:r>
            <a:rPr kumimoji="1" lang="ja-JP" altLang="en-US" sz="1200">
              <a:solidFill>
                <a:schemeClr val="dk1"/>
              </a:solidFill>
              <a:effectLst/>
              <a:latin typeface="+mn-lt"/>
              <a:ea typeface="+mn-ea"/>
              <a:cs typeface="+mn-cs"/>
            </a:rPr>
            <a:t>円となっており、前年度と比較し</a:t>
          </a:r>
          <a:r>
            <a:rPr kumimoji="1" lang="en-US" altLang="ja-JP" sz="1200">
              <a:solidFill>
                <a:schemeClr val="dk1"/>
              </a:solidFill>
              <a:effectLst/>
              <a:latin typeface="+mn-lt"/>
              <a:ea typeface="+mn-ea"/>
              <a:cs typeface="+mn-cs"/>
            </a:rPr>
            <a:t>80,763</a:t>
          </a:r>
          <a:r>
            <a:rPr kumimoji="1" lang="ja-JP" altLang="en-US" sz="1200">
              <a:solidFill>
                <a:schemeClr val="dk1"/>
              </a:solidFill>
              <a:effectLst/>
              <a:latin typeface="+mn-lt"/>
              <a:ea typeface="+mn-ea"/>
              <a:cs typeface="+mn-cs"/>
            </a:rPr>
            <a:t>円増加しており、類似団体平均値</a:t>
          </a:r>
          <a:r>
            <a:rPr kumimoji="1" lang="ja-JP" altLang="en-US" sz="1200">
              <a:solidFill>
                <a:sysClr val="windowText" lastClr="000000"/>
              </a:solidFill>
              <a:effectLst/>
              <a:latin typeface="+mn-lt"/>
              <a:ea typeface="+mn-ea"/>
              <a:cs typeface="+mn-cs"/>
            </a:rPr>
            <a:t>の約</a:t>
          </a:r>
          <a:r>
            <a:rPr kumimoji="1" lang="en-US" altLang="ja-JP" sz="1200">
              <a:solidFill>
                <a:sysClr val="windowText" lastClr="000000"/>
              </a:solidFill>
              <a:effectLst/>
              <a:latin typeface="+mn-lt"/>
              <a:ea typeface="+mn-ea"/>
              <a:cs typeface="+mn-cs"/>
            </a:rPr>
            <a:t>2</a:t>
          </a:r>
          <a:r>
            <a:rPr kumimoji="1" lang="ja-JP" altLang="en-US" sz="1200">
              <a:solidFill>
                <a:schemeClr val="dk1"/>
              </a:solidFill>
              <a:effectLst/>
              <a:latin typeface="+mn-lt"/>
              <a:ea typeface="+mn-ea"/>
              <a:cs typeface="+mn-cs"/>
            </a:rPr>
            <a:t>倍となっている。これは防災行政無線のデジタル化事業を単年度で実施した結果である。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公債費は、住民一人当たり</a:t>
          </a:r>
          <a:r>
            <a:rPr kumimoji="1" lang="en-US" altLang="ja-JP" sz="1200">
              <a:solidFill>
                <a:schemeClr val="dk1"/>
              </a:solidFill>
              <a:effectLst/>
              <a:latin typeface="+mn-lt"/>
              <a:ea typeface="+mn-ea"/>
              <a:cs typeface="+mn-cs"/>
            </a:rPr>
            <a:t>92,646</a:t>
          </a:r>
          <a:r>
            <a:rPr kumimoji="1" lang="ja-JP" altLang="ja-JP" sz="1200">
              <a:solidFill>
                <a:schemeClr val="dk1"/>
              </a:solidFill>
              <a:effectLst/>
              <a:latin typeface="+mn-lt"/>
              <a:ea typeface="+mn-ea"/>
              <a:cs typeface="+mn-cs"/>
            </a:rPr>
            <a:t>円となっており類似団体最低値と平均値の中間程度で推移しており、今後もこの数値を維持するため計画的な財政運営を行っていく必要がある。</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年度は実質単年度収支が</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0.24%</a:t>
          </a:r>
          <a:r>
            <a:rPr kumimoji="1" lang="ja-JP" altLang="ja-JP" sz="1400">
              <a:solidFill>
                <a:schemeClr val="dk1"/>
              </a:solidFill>
              <a:effectLst/>
              <a:latin typeface="+mn-lt"/>
              <a:ea typeface="+mn-ea"/>
              <a:cs typeface="+mn-cs"/>
            </a:rPr>
            <a:t>となっており、</a:t>
          </a:r>
          <a:r>
            <a:rPr kumimoji="1" lang="ja-JP" altLang="ja-JP" sz="1400">
              <a:solidFill>
                <a:sysClr val="windowText" lastClr="000000"/>
              </a:solidFill>
              <a:effectLst/>
              <a:latin typeface="+mn-lt"/>
              <a:ea typeface="+mn-ea"/>
              <a:cs typeface="+mn-cs"/>
            </a:rPr>
            <a:t>前年度比</a:t>
          </a:r>
          <a:r>
            <a:rPr kumimoji="1" lang="en-US" altLang="ja-JP" sz="1400">
              <a:solidFill>
                <a:sysClr val="windowText" lastClr="000000"/>
              </a:solidFill>
              <a:effectLst/>
              <a:latin typeface="+mn-lt"/>
              <a:ea typeface="+mn-ea"/>
              <a:cs typeface="+mn-cs"/>
            </a:rPr>
            <a:t>3.83</a:t>
          </a:r>
          <a:r>
            <a:rPr kumimoji="1" lang="ja-JP" altLang="ja-JP" sz="1400">
              <a:solidFill>
                <a:sysClr val="windowText" lastClr="000000"/>
              </a:solidFill>
              <a:effectLst/>
              <a:latin typeface="+mn-lt"/>
              <a:ea typeface="+mn-ea"/>
              <a:cs typeface="+mn-cs"/>
            </a:rPr>
            <a:t>ポイント</a:t>
          </a:r>
          <a:r>
            <a:rPr kumimoji="1" lang="ja-JP" altLang="en-US" sz="1400">
              <a:solidFill>
                <a:sysClr val="windowText" lastClr="000000"/>
              </a:solidFill>
              <a:effectLst/>
              <a:latin typeface="+mn-lt"/>
              <a:ea typeface="+mn-ea"/>
              <a:cs typeface="+mn-cs"/>
            </a:rPr>
            <a:t>減少</a:t>
          </a:r>
          <a:r>
            <a:rPr kumimoji="1" lang="ja-JP" altLang="ja-JP" sz="1400">
              <a:solidFill>
                <a:sysClr val="windowText" lastClr="000000"/>
              </a:solidFill>
              <a:effectLst/>
              <a:latin typeface="+mn-lt"/>
              <a:ea typeface="+mn-ea"/>
              <a:cs typeface="+mn-cs"/>
            </a:rPr>
            <a:t>している。前年</a:t>
          </a:r>
          <a:r>
            <a:rPr kumimoji="1" lang="ja-JP" altLang="en-US" sz="1400">
              <a:solidFill>
                <a:sysClr val="windowText" lastClr="000000"/>
              </a:solidFill>
              <a:effectLst/>
              <a:latin typeface="+mn-lt"/>
              <a:ea typeface="+mn-ea"/>
              <a:cs typeface="+mn-cs"/>
            </a:rPr>
            <a:t>度からの繰越</a:t>
          </a:r>
          <a:r>
            <a:rPr kumimoji="1" lang="ja-JP" altLang="ja-JP" sz="1400">
              <a:solidFill>
                <a:sysClr val="windowText" lastClr="000000"/>
              </a:solidFill>
              <a:effectLst/>
              <a:latin typeface="+mn-lt"/>
              <a:ea typeface="+mn-ea"/>
              <a:cs typeface="+mn-cs"/>
            </a:rPr>
            <a:t>事業</a:t>
          </a:r>
          <a:r>
            <a:rPr kumimoji="1" lang="ja-JP" altLang="en-US" sz="1400">
              <a:solidFill>
                <a:sysClr val="windowText" lastClr="000000"/>
              </a:solidFill>
              <a:effectLst/>
              <a:latin typeface="+mn-lt"/>
              <a:ea typeface="+mn-ea"/>
              <a:cs typeface="+mn-cs"/>
            </a:rPr>
            <a:t>の増加</a:t>
          </a:r>
          <a:r>
            <a:rPr kumimoji="1" lang="ja-JP" altLang="ja-JP" sz="1400">
              <a:solidFill>
                <a:sysClr val="windowText" lastClr="000000"/>
              </a:solidFill>
              <a:effectLst/>
              <a:latin typeface="+mn-lt"/>
              <a:ea typeface="+mn-ea"/>
              <a:cs typeface="+mn-cs"/>
            </a:rPr>
            <a:t>が要因の一つと思われる。また、財政調整基金も</a:t>
          </a:r>
          <a:r>
            <a:rPr kumimoji="1" lang="en-US" altLang="ja-JP" sz="1400">
              <a:solidFill>
                <a:sysClr val="windowText" lastClr="000000"/>
              </a:solidFill>
              <a:effectLst/>
              <a:latin typeface="+mn-lt"/>
              <a:ea typeface="+mn-ea"/>
              <a:cs typeface="+mn-cs"/>
            </a:rPr>
            <a:t>29</a:t>
          </a:r>
          <a:r>
            <a:rPr kumimoji="1" lang="ja-JP" altLang="ja-JP" sz="1400">
              <a:solidFill>
                <a:sysClr val="windowText" lastClr="000000"/>
              </a:solidFill>
              <a:effectLst/>
              <a:latin typeface="+mn-lt"/>
              <a:ea typeface="+mn-ea"/>
              <a:cs typeface="+mn-cs"/>
            </a:rPr>
            <a:t>百万円の</a:t>
          </a:r>
          <a:r>
            <a:rPr kumimoji="1" lang="ja-JP" altLang="en-US" sz="1400">
              <a:solidFill>
                <a:sysClr val="windowText" lastClr="000000"/>
              </a:solidFill>
              <a:effectLst/>
              <a:latin typeface="+mn-lt"/>
              <a:ea typeface="+mn-ea"/>
              <a:cs typeface="+mn-cs"/>
            </a:rPr>
            <a:t>取崩</a:t>
          </a:r>
          <a:r>
            <a:rPr kumimoji="1" lang="ja-JP" altLang="ja-JP" sz="1400">
              <a:solidFill>
                <a:sysClr val="windowText" lastClr="000000"/>
              </a:solidFill>
              <a:effectLst/>
              <a:latin typeface="+mn-lt"/>
              <a:ea typeface="+mn-ea"/>
              <a:cs typeface="+mn-cs"/>
            </a:rPr>
            <a:t>しを行っているため、前年度比</a:t>
          </a:r>
          <a:r>
            <a:rPr kumimoji="1" lang="en-US" altLang="ja-JP" sz="1400">
              <a:solidFill>
                <a:sysClr val="windowText" lastClr="000000"/>
              </a:solidFill>
              <a:effectLst/>
              <a:latin typeface="+mn-lt"/>
              <a:ea typeface="+mn-ea"/>
              <a:cs typeface="+mn-cs"/>
            </a:rPr>
            <a:t>0.19</a:t>
          </a:r>
          <a:r>
            <a:rPr kumimoji="1" lang="ja-JP" altLang="en-US" sz="1400">
              <a:solidFill>
                <a:sysClr val="windowText" lastClr="000000"/>
              </a:solidFill>
              <a:effectLst/>
              <a:latin typeface="+mn-lt"/>
              <a:ea typeface="+mn-ea"/>
              <a:cs typeface="+mn-cs"/>
            </a:rPr>
            <a:t>ポイント減少</a:t>
          </a:r>
          <a:r>
            <a:rPr kumimoji="1" lang="ja-JP" altLang="ja-JP" sz="1400">
              <a:solidFill>
                <a:sysClr val="windowText" lastClr="000000"/>
              </a:solidFill>
              <a:effectLst/>
              <a:latin typeface="+mn-lt"/>
              <a:ea typeface="+mn-ea"/>
              <a:cs typeface="+mn-cs"/>
            </a:rPr>
            <a:t>している。</a:t>
          </a:r>
          <a:endParaRPr lang="ja-JP" altLang="ja-JP" sz="1800">
            <a:solidFill>
              <a:sysClr val="windowText" lastClr="000000"/>
            </a:solidFill>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今後は生活インフラの長寿命化等の事業が見込まれ、他の事業の見直しを行うなど、実質単年度収支がプラスで推移するよう計画的な事業実施に努める必要がある。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前</a:t>
          </a:r>
          <a:r>
            <a:rPr kumimoji="1" lang="ja-JP" altLang="ja-JP" sz="1400">
              <a:solidFill>
                <a:schemeClr val="dk1"/>
              </a:solidFill>
              <a:effectLst/>
              <a:latin typeface="+mn-lt"/>
              <a:ea typeface="+mn-ea"/>
              <a:cs typeface="+mn-cs"/>
            </a:rPr>
            <a:t>年度は後期高齢者医療事業会計</a:t>
          </a:r>
          <a:r>
            <a:rPr kumimoji="1" lang="ja-JP" altLang="en-US" sz="1400">
              <a:solidFill>
                <a:sysClr val="windowText" lastClr="000000"/>
              </a:solidFill>
              <a:effectLst/>
              <a:latin typeface="+mn-lt"/>
              <a:ea typeface="+mn-ea"/>
              <a:cs typeface="+mn-cs"/>
            </a:rPr>
            <a:t>の</a:t>
          </a:r>
          <a:r>
            <a:rPr kumimoji="1" lang="ja-JP" altLang="ja-JP" sz="1400">
              <a:solidFill>
                <a:schemeClr val="dk1"/>
              </a:solidFill>
              <a:effectLst/>
              <a:latin typeface="+mn-lt"/>
              <a:ea typeface="+mn-ea"/>
              <a:cs typeface="+mn-cs"/>
            </a:rPr>
            <a:t>実質収支が赤字に転じた</a:t>
          </a:r>
          <a:r>
            <a:rPr kumimoji="1" lang="ja-JP" altLang="en-US" sz="1400">
              <a:solidFill>
                <a:schemeClr val="dk1"/>
              </a:solidFill>
              <a:effectLst/>
              <a:latin typeface="+mn-lt"/>
              <a:ea typeface="+mn-ea"/>
              <a:cs typeface="+mn-cs"/>
            </a:rPr>
            <a:t>が、平成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年度では全会計において黒字決算となった</a:t>
          </a:r>
          <a:r>
            <a:rPr kumimoji="1" lang="ja-JP" altLang="ja-JP" sz="1400">
              <a:solidFill>
                <a:schemeClr val="dk1"/>
              </a:solidFill>
              <a:effectLst/>
              <a:latin typeface="+mn-lt"/>
              <a:ea typeface="+mn-ea"/>
              <a:cs typeface="+mn-cs"/>
            </a:rPr>
            <a:t>。今後は、団塊世代が</a:t>
          </a:r>
          <a:r>
            <a:rPr kumimoji="1" lang="en-US" altLang="ja-JP" sz="1400">
              <a:solidFill>
                <a:schemeClr val="dk1"/>
              </a:solidFill>
              <a:effectLst/>
              <a:latin typeface="+mn-lt"/>
              <a:ea typeface="+mn-ea"/>
              <a:cs typeface="+mn-cs"/>
            </a:rPr>
            <a:t>65</a:t>
          </a:r>
          <a:r>
            <a:rPr kumimoji="1" lang="ja-JP" altLang="ja-JP" sz="1400">
              <a:solidFill>
                <a:schemeClr val="dk1"/>
              </a:solidFill>
              <a:effectLst/>
              <a:latin typeface="+mn-lt"/>
              <a:ea typeface="+mn-ea"/>
              <a:cs typeface="+mn-cs"/>
            </a:rPr>
            <a:t>歳に到達することから、国民健康保険事業並びに介護保険事業の財政悪化が懸念されるため、疾病等の早期発見・早期治療を推進するとともに、介護予防事業に努め、基準外繰出し等が増加しないように財政の健全化を図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年度から平成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年度に実施した簡易水道等施設整備事業に伴う起債の元金償還が始まり、平成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年度から平成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年度にかけて地方債の元利償還</a:t>
          </a:r>
          <a:r>
            <a:rPr kumimoji="1" lang="ja-JP" altLang="ja-JP" sz="1400" strike="sngStrike" baseline="0">
              <a:solidFill>
                <a:sysClr val="windowText" lastClr="000000"/>
              </a:solidFill>
              <a:effectLst/>
              <a:latin typeface="+mn-lt"/>
              <a:ea typeface="+mn-ea"/>
              <a:cs typeface="+mn-cs"/>
            </a:rPr>
            <a:t>金</a:t>
          </a:r>
          <a:r>
            <a:rPr kumimoji="1" lang="ja-JP" altLang="ja-JP" sz="1400">
              <a:solidFill>
                <a:sysClr val="windowText" lastClr="000000"/>
              </a:solidFill>
              <a:effectLst/>
              <a:latin typeface="+mn-lt"/>
              <a:ea typeface="+mn-ea"/>
              <a:cs typeface="+mn-cs"/>
            </a:rPr>
            <a:t>のピークを迎え</a:t>
          </a:r>
          <a:r>
            <a:rPr kumimoji="1" lang="ja-JP" altLang="en-US" sz="1400">
              <a:solidFill>
                <a:sysClr val="windowText" lastClr="000000"/>
              </a:solidFill>
              <a:effectLst/>
              <a:latin typeface="+mn-lt"/>
              <a:ea typeface="+mn-ea"/>
              <a:cs typeface="+mn-cs"/>
            </a:rPr>
            <a:t>、現在は減少傾向にある。しかし、依然として</a:t>
          </a:r>
          <a:r>
            <a:rPr kumimoji="1" lang="ja-JP" altLang="ja-JP" sz="1400">
              <a:solidFill>
                <a:sysClr val="windowText" lastClr="000000"/>
              </a:solidFill>
              <a:effectLst/>
              <a:latin typeface="+mn-lt"/>
              <a:ea typeface="+mn-ea"/>
              <a:cs typeface="+mn-cs"/>
            </a:rPr>
            <a:t>基金</a:t>
          </a:r>
          <a:r>
            <a:rPr kumimoji="1" lang="ja-JP" altLang="en-US" sz="1400">
              <a:solidFill>
                <a:sysClr val="windowText" lastClr="000000"/>
              </a:solidFill>
              <a:effectLst/>
              <a:latin typeface="+mn-lt"/>
              <a:ea typeface="+mn-ea"/>
              <a:cs typeface="+mn-cs"/>
            </a:rPr>
            <a:t>の</a:t>
          </a:r>
          <a:r>
            <a:rPr kumimoji="1" lang="ja-JP" altLang="ja-JP" sz="1400">
              <a:solidFill>
                <a:sysClr val="windowText" lastClr="000000"/>
              </a:solidFill>
              <a:effectLst/>
              <a:latin typeface="+mn-lt"/>
              <a:ea typeface="+mn-ea"/>
              <a:cs typeface="+mn-cs"/>
            </a:rPr>
            <a:t>取崩しによる繰入が避けられない状況にある。</a:t>
          </a:r>
          <a:endParaRPr lang="ja-JP" altLang="ja-JP" sz="1800">
            <a:solidFill>
              <a:sysClr val="windowText" lastClr="000000"/>
            </a:solidFill>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今後、計画的な事業の推進及び事業の適正化を図り、財政の健全化に努める。</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充当可能財源等はほぼ横ばいで推移しているものの、将来負担額が減少基調にあり、将来負担比率の分子も減少してきている。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生活インフラの老朽化に伴う更新費用の増加が見込まれることから、策定した「公共施設等総合管理計画」により、施設管理・更新等における長期的な計画をたて、事業の平準化を図り、健全な財政運営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3636286</v>
      </c>
      <c r="BO4" s="351"/>
      <c r="BP4" s="351"/>
      <c r="BQ4" s="351"/>
      <c r="BR4" s="351"/>
      <c r="BS4" s="351"/>
      <c r="BT4" s="351"/>
      <c r="BU4" s="352"/>
      <c r="BV4" s="350">
        <v>3330575</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15.1</v>
      </c>
      <c r="CU4" s="357"/>
      <c r="CV4" s="357"/>
      <c r="CW4" s="357"/>
      <c r="CX4" s="357"/>
      <c r="CY4" s="357"/>
      <c r="CZ4" s="357"/>
      <c r="DA4" s="358"/>
      <c r="DB4" s="356">
        <v>13.4</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3328268</v>
      </c>
      <c r="BO5" s="388"/>
      <c r="BP5" s="388"/>
      <c r="BQ5" s="388"/>
      <c r="BR5" s="388"/>
      <c r="BS5" s="388"/>
      <c r="BT5" s="388"/>
      <c r="BU5" s="389"/>
      <c r="BV5" s="387">
        <v>3058107</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88.6</v>
      </c>
      <c r="CU5" s="385"/>
      <c r="CV5" s="385"/>
      <c r="CW5" s="385"/>
      <c r="CX5" s="385"/>
      <c r="CY5" s="385"/>
      <c r="CZ5" s="385"/>
      <c r="DA5" s="386"/>
      <c r="DB5" s="384">
        <v>88</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308018</v>
      </c>
      <c r="BO6" s="388"/>
      <c r="BP6" s="388"/>
      <c r="BQ6" s="388"/>
      <c r="BR6" s="388"/>
      <c r="BS6" s="388"/>
      <c r="BT6" s="388"/>
      <c r="BU6" s="389"/>
      <c r="BV6" s="387">
        <v>272468</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91.9</v>
      </c>
      <c r="CU6" s="425"/>
      <c r="CV6" s="425"/>
      <c r="CW6" s="425"/>
      <c r="CX6" s="425"/>
      <c r="CY6" s="425"/>
      <c r="CZ6" s="425"/>
      <c r="DA6" s="426"/>
      <c r="DB6" s="424">
        <v>92.3</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21008</v>
      </c>
      <c r="BO7" s="388"/>
      <c r="BP7" s="388"/>
      <c r="BQ7" s="388"/>
      <c r="BR7" s="388"/>
      <c r="BS7" s="388"/>
      <c r="BT7" s="388"/>
      <c r="BU7" s="389"/>
      <c r="BV7" s="387">
        <v>9799</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1906227</v>
      </c>
      <c r="CU7" s="388"/>
      <c r="CV7" s="388"/>
      <c r="CW7" s="388"/>
      <c r="CX7" s="388"/>
      <c r="CY7" s="388"/>
      <c r="CZ7" s="388"/>
      <c r="DA7" s="389"/>
      <c r="DB7" s="387">
        <v>1953617</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287010</v>
      </c>
      <c r="BO8" s="388"/>
      <c r="BP8" s="388"/>
      <c r="BQ8" s="388"/>
      <c r="BR8" s="388"/>
      <c r="BS8" s="388"/>
      <c r="BT8" s="388"/>
      <c r="BU8" s="389"/>
      <c r="BV8" s="387">
        <v>262669</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0.13</v>
      </c>
      <c r="CU8" s="428"/>
      <c r="CV8" s="428"/>
      <c r="CW8" s="428"/>
      <c r="CX8" s="428"/>
      <c r="CY8" s="428"/>
      <c r="CZ8" s="428"/>
      <c r="DA8" s="429"/>
      <c r="DB8" s="427">
        <v>0.13</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3422</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24341</v>
      </c>
      <c r="BO9" s="388"/>
      <c r="BP9" s="388"/>
      <c r="BQ9" s="388"/>
      <c r="BR9" s="388"/>
      <c r="BS9" s="388"/>
      <c r="BT9" s="388"/>
      <c r="BU9" s="389"/>
      <c r="BV9" s="387">
        <v>33365</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12.5</v>
      </c>
      <c r="CU9" s="385"/>
      <c r="CV9" s="385"/>
      <c r="CW9" s="385"/>
      <c r="CX9" s="385"/>
      <c r="CY9" s="385"/>
      <c r="CZ9" s="385"/>
      <c r="DA9" s="386"/>
      <c r="DB9" s="384">
        <v>12.7</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3681</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101139</v>
      </c>
      <c r="BO10" s="388"/>
      <c r="BP10" s="388"/>
      <c r="BQ10" s="388"/>
      <c r="BR10" s="388"/>
      <c r="BS10" s="388"/>
      <c r="BT10" s="388"/>
      <c r="BU10" s="389"/>
      <c r="BV10" s="387">
        <v>182759</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111</v>
      </c>
      <c r="AV11" s="420"/>
      <c r="AW11" s="420"/>
      <c r="AX11" s="420"/>
      <c r="AY11" s="421" t="s">
        <v>112</v>
      </c>
      <c r="AZ11" s="422"/>
      <c r="BA11" s="422"/>
      <c r="BB11" s="422"/>
      <c r="BC11" s="422"/>
      <c r="BD11" s="422"/>
      <c r="BE11" s="422"/>
      <c r="BF11" s="422"/>
      <c r="BG11" s="422"/>
      <c r="BH11" s="422"/>
      <c r="BI11" s="422"/>
      <c r="BJ11" s="422"/>
      <c r="BK11" s="422"/>
      <c r="BL11" s="422"/>
      <c r="BM11" s="423"/>
      <c r="BN11" s="387" t="s">
        <v>113</v>
      </c>
      <c r="BO11" s="388"/>
      <c r="BP11" s="388"/>
      <c r="BQ11" s="388"/>
      <c r="BR11" s="388"/>
      <c r="BS11" s="388"/>
      <c r="BT11" s="388"/>
      <c r="BU11" s="389"/>
      <c r="BV11" s="387" t="s">
        <v>113</v>
      </c>
      <c r="BW11" s="388"/>
      <c r="BX11" s="388"/>
      <c r="BY11" s="388"/>
      <c r="BZ11" s="388"/>
      <c r="CA11" s="388"/>
      <c r="CB11" s="388"/>
      <c r="CC11" s="389"/>
      <c r="CD11" s="390" t="s">
        <v>114</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x14ac:dyDescent="0.15">
      <c r="A12" s="140"/>
      <c r="B12" s="447" t="s">
        <v>115</v>
      </c>
      <c r="C12" s="448"/>
      <c r="D12" s="448"/>
      <c r="E12" s="448"/>
      <c r="F12" s="448"/>
      <c r="G12" s="448"/>
      <c r="H12" s="448"/>
      <c r="I12" s="448"/>
      <c r="J12" s="448"/>
      <c r="K12" s="449"/>
      <c r="L12" s="456" t="s">
        <v>116</v>
      </c>
      <c r="M12" s="457"/>
      <c r="N12" s="457"/>
      <c r="O12" s="457"/>
      <c r="P12" s="457"/>
      <c r="Q12" s="458"/>
      <c r="R12" s="459">
        <v>3600</v>
      </c>
      <c r="S12" s="460"/>
      <c r="T12" s="460"/>
      <c r="U12" s="460"/>
      <c r="V12" s="461"/>
      <c r="W12" s="462" t="s">
        <v>1</v>
      </c>
      <c r="X12" s="420"/>
      <c r="Y12" s="420"/>
      <c r="Z12" s="420"/>
      <c r="AA12" s="420"/>
      <c r="AB12" s="463"/>
      <c r="AC12" s="419" t="s">
        <v>117</v>
      </c>
      <c r="AD12" s="420"/>
      <c r="AE12" s="420"/>
      <c r="AF12" s="420"/>
      <c r="AG12" s="463"/>
      <c r="AH12" s="419" t="s">
        <v>118</v>
      </c>
      <c r="AI12" s="420"/>
      <c r="AJ12" s="420"/>
      <c r="AK12" s="420"/>
      <c r="AL12" s="464"/>
      <c r="AM12" s="416" t="s">
        <v>119</v>
      </c>
      <c r="AN12" s="417"/>
      <c r="AO12" s="417"/>
      <c r="AP12" s="417"/>
      <c r="AQ12" s="417"/>
      <c r="AR12" s="417"/>
      <c r="AS12" s="417"/>
      <c r="AT12" s="418"/>
      <c r="AU12" s="419" t="s">
        <v>120</v>
      </c>
      <c r="AV12" s="420"/>
      <c r="AW12" s="420"/>
      <c r="AX12" s="420"/>
      <c r="AY12" s="421" t="s">
        <v>121</v>
      </c>
      <c r="AZ12" s="422"/>
      <c r="BA12" s="422"/>
      <c r="BB12" s="422"/>
      <c r="BC12" s="422"/>
      <c r="BD12" s="422"/>
      <c r="BE12" s="422"/>
      <c r="BF12" s="422"/>
      <c r="BG12" s="422"/>
      <c r="BH12" s="422"/>
      <c r="BI12" s="422"/>
      <c r="BJ12" s="422"/>
      <c r="BK12" s="422"/>
      <c r="BL12" s="422"/>
      <c r="BM12" s="423"/>
      <c r="BN12" s="387">
        <v>130000</v>
      </c>
      <c r="BO12" s="388"/>
      <c r="BP12" s="388"/>
      <c r="BQ12" s="388"/>
      <c r="BR12" s="388"/>
      <c r="BS12" s="388"/>
      <c r="BT12" s="388"/>
      <c r="BU12" s="389"/>
      <c r="BV12" s="387">
        <v>146000</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123</v>
      </c>
      <c r="CU12" s="428"/>
      <c r="CV12" s="428"/>
      <c r="CW12" s="428"/>
      <c r="CX12" s="428"/>
      <c r="CY12" s="428"/>
      <c r="CZ12" s="428"/>
      <c r="DA12" s="429"/>
      <c r="DB12" s="427" t="s">
        <v>123</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124</v>
      </c>
      <c r="N13" s="476"/>
      <c r="O13" s="476"/>
      <c r="P13" s="476"/>
      <c r="Q13" s="477"/>
      <c r="R13" s="468">
        <v>3594</v>
      </c>
      <c r="S13" s="469"/>
      <c r="T13" s="469"/>
      <c r="U13" s="469"/>
      <c r="V13" s="470"/>
      <c r="W13" s="403" t="s">
        <v>125</v>
      </c>
      <c r="X13" s="404"/>
      <c r="Y13" s="404"/>
      <c r="Z13" s="404"/>
      <c r="AA13" s="404"/>
      <c r="AB13" s="394"/>
      <c r="AC13" s="438">
        <v>337</v>
      </c>
      <c r="AD13" s="439"/>
      <c r="AE13" s="439"/>
      <c r="AF13" s="439"/>
      <c r="AG13" s="478"/>
      <c r="AH13" s="438">
        <v>362</v>
      </c>
      <c r="AI13" s="439"/>
      <c r="AJ13" s="439"/>
      <c r="AK13" s="439"/>
      <c r="AL13" s="440"/>
      <c r="AM13" s="416" t="s">
        <v>126</v>
      </c>
      <c r="AN13" s="417"/>
      <c r="AO13" s="417"/>
      <c r="AP13" s="417"/>
      <c r="AQ13" s="417"/>
      <c r="AR13" s="417"/>
      <c r="AS13" s="417"/>
      <c r="AT13" s="418"/>
      <c r="AU13" s="419" t="s">
        <v>127</v>
      </c>
      <c r="AV13" s="420"/>
      <c r="AW13" s="420"/>
      <c r="AX13" s="420"/>
      <c r="AY13" s="421" t="s">
        <v>128</v>
      </c>
      <c r="AZ13" s="422"/>
      <c r="BA13" s="422"/>
      <c r="BB13" s="422"/>
      <c r="BC13" s="422"/>
      <c r="BD13" s="422"/>
      <c r="BE13" s="422"/>
      <c r="BF13" s="422"/>
      <c r="BG13" s="422"/>
      <c r="BH13" s="422"/>
      <c r="BI13" s="422"/>
      <c r="BJ13" s="422"/>
      <c r="BK13" s="422"/>
      <c r="BL13" s="422"/>
      <c r="BM13" s="423"/>
      <c r="BN13" s="387">
        <v>-4520</v>
      </c>
      <c r="BO13" s="388"/>
      <c r="BP13" s="388"/>
      <c r="BQ13" s="388"/>
      <c r="BR13" s="388"/>
      <c r="BS13" s="388"/>
      <c r="BT13" s="388"/>
      <c r="BU13" s="389"/>
      <c r="BV13" s="387">
        <v>70124</v>
      </c>
      <c r="BW13" s="388"/>
      <c r="BX13" s="388"/>
      <c r="BY13" s="388"/>
      <c r="BZ13" s="388"/>
      <c r="CA13" s="388"/>
      <c r="CB13" s="388"/>
      <c r="CC13" s="389"/>
      <c r="CD13" s="390" t="s">
        <v>129</v>
      </c>
      <c r="CE13" s="391"/>
      <c r="CF13" s="391"/>
      <c r="CG13" s="391"/>
      <c r="CH13" s="391"/>
      <c r="CI13" s="391"/>
      <c r="CJ13" s="391"/>
      <c r="CK13" s="391"/>
      <c r="CL13" s="391"/>
      <c r="CM13" s="391"/>
      <c r="CN13" s="391"/>
      <c r="CO13" s="391"/>
      <c r="CP13" s="391"/>
      <c r="CQ13" s="391"/>
      <c r="CR13" s="391"/>
      <c r="CS13" s="392"/>
      <c r="CT13" s="384">
        <v>9.4</v>
      </c>
      <c r="CU13" s="385"/>
      <c r="CV13" s="385"/>
      <c r="CW13" s="385"/>
      <c r="CX13" s="385"/>
      <c r="CY13" s="385"/>
      <c r="CZ13" s="385"/>
      <c r="DA13" s="386"/>
      <c r="DB13" s="384">
        <v>9.6</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130</v>
      </c>
      <c r="M14" s="466"/>
      <c r="N14" s="466"/>
      <c r="O14" s="466"/>
      <c r="P14" s="466"/>
      <c r="Q14" s="467"/>
      <c r="R14" s="468">
        <v>3634</v>
      </c>
      <c r="S14" s="469"/>
      <c r="T14" s="469"/>
      <c r="U14" s="469"/>
      <c r="V14" s="470"/>
      <c r="W14" s="377"/>
      <c r="X14" s="378"/>
      <c r="Y14" s="378"/>
      <c r="Z14" s="378"/>
      <c r="AA14" s="378"/>
      <c r="AB14" s="367"/>
      <c r="AC14" s="471">
        <v>19.7</v>
      </c>
      <c r="AD14" s="472"/>
      <c r="AE14" s="472"/>
      <c r="AF14" s="472"/>
      <c r="AG14" s="473"/>
      <c r="AH14" s="471">
        <v>20.2</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131</v>
      </c>
      <c r="CE14" s="480"/>
      <c r="CF14" s="480"/>
      <c r="CG14" s="480"/>
      <c r="CH14" s="480"/>
      <c r="CI14" s="480"/>
      <c r="CJ14" s="480"/>
      <c r="CK14" s="480"/>
      <c r="CL14" s="480"/>
      <c r="CM14" s="480"/>
      <c r="CN14" s="480"/>
      <c r="CO14" s="480"/>
      <c r="CP14" s="480"/>
      <c r="CQ14" s="480"/>
      <c r="CR14" s="480"/>
      <c r="CS14" s="481"/>
      <c r="CT14" s="482" t="s">
        <v>123</v>
      </c>
      <c r="CU14" s="483"/>
      <c r="CV14" s="483"/>
      <c r="CW14" s="483"/>
      <c r="CX14" s="483"/>
      <c r="CY14" s="483"/>
      <c r="CZ14" s="483"/>
      <c r="DA14" s="484"/>
      <c r="DB14" s="482" t="s">
        <v>123</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124</v>
      </c>
      <c r="N15" s="476"/>
      <c r="O15" s="476"/>
      <c r="P15" s="476"/>
      <c r="Q15" s="477"/>
      <c r="R15" s="468">
        <v>3629</v>
      </c>
      <c r="S15" s="469"/>
      <c r="T15" s="469"/>
      <c r="U15" s="469"/>
      <c r="V15" s="470"/>
      <c r="W15" s="403" t="s">
        <v>132</v>
      </c>
      <c r="X15" s="404"/>
      <c r="Y15" s="404"/>
      <c r="Z15" s="404"/>
      <c r="AA15" s="404"/>
      <c r="AB15" s="394"/>
      <c r="AC15" s="438">
        <v>418</v>
      </c>
      <c r="AD15" s="439"/>
      <c r="AE15" s="439"/>
      <c r="AF15" s="439"/>
      <c r="AG15" s="478"/>
      <c r="AH15" s="438">
        <v>446</v>
      </c>
      <c r="AI15" s="439"/>
      <c r="AJ15" s="439"/>
      <c r="AK15" s="439"/>
      <c r="AL15" s="440"/>
      <c r="AM15" s="416"/>
      <c r="AN15" s="417"/>
      <c r="AO15" s="417"/>
      <c r="AP15" s="417"/>
      <c r="AQ15" s="417"/>
      <c r="AR15" s="417"/>
      <c r="AS15" s="417"/>
      <c r="AT15" s="418"/>
      <c r="AU15" s="419"/>
      <c r="AV15" s="420"/>
      <c r="AW15" s="420"/>
      <c r="AX15" s="420"/>
      <c r="AY15" s="347" t="s">
        <v>133</v>
      </c>
      <c r="AZ15" s="348"/>
      <c r="BA15" s="348"/>
      <c r="BB15" s="348"/>
      <c r="BC15" s="348"/>
      <c r="BD15" s="348"/>
      <c r="BE15" s="348"/>
      <c r="BF15" s="348"/>
      <c r="BG15" s="348"/>
      <c r="BH15" s="348"/>
      <c r="BI15" s="348"/>
      <c r="BJ15" s="348"/>
      <c r="BK15" s="348"/>
      <c r="BL15" s="348"/>
      <c r="BM15" s="349"/>
      <c r="BN15" s="350">
        <v>249284</v>
      </c>
      <c r="BO15" s="351"/>
      <c r="BP15" s="351"/>
      <c r="BQ15" s="351"/>
      <c r="BR15" s="351"/>
      <c r="BS15" s="351"/>
      <c r="BT15" s="351"/>
      <c r="BU15" s="352"/>
      <c r="BV15" s="350">
        <v>243783</v>
      </c>
      <c r="BW15" s="351"/>
      <c r="BX15" s="351"/>
      <c r="BY15" s="351"/>
      <c r="BZ15" s="351"/>
      <c r="CA15" s="351"/>
      <c r="CB15" s="351"/>
      <c r="CC15" s="352"/>
      <c r="CD15" s="485" t="s">
        <v>134</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135</v>
      </c>
      <c r="M16" s="496"/>
      <c r="N16" s="496"/>
      <c r="O16" s="496"/>
      <c r="P16" s="496"/>
      <c r="Q16" s="497"/>
      <c r="R16" s="488" t="s">
        <v>136</v>
      </c>
      <c r="S16" s="489"/>
      <c r="T16" s="489"/>
      <c r="U16" s="489"/>
      <c r="V16" s="490"/>
      <c r="W16" s="377"/>
      <c r="X16" s="378"/>
      <c r="Y16" s="378"/>
      <c r="Z16" s="378"/>
      <c r="AA16" s="378"/>
      <c r="AB16" s="367"/>
      <c r="AC16" s="471">
        <v>24.4</v>
      </c>
      <c r="AD16" s="472"/>
      <c r="AE16" s="472"/>
      <c r="AF16" s="472"/>
      <c r="AG16" s="473"/>
      <c r="AH16" s="471">
        <v>24.9</v>
      </c>
      <c r="AI16" s="472"/>
      <c r="AJ16" s="472"/>
      <c r="AK16" s="472"/>
      <c r="AL16" s="474"/>
      <c r="AM16" s="416"/>
      <c r="AN16" s="417"/>
      <c r="AO16" s="417"/>
      <c r="AP16" s="417"/>
      <c r="AQ16" s="417"/>
      <c r="AR16" s="417"/>
      <c r="AS16" s="417"/>
      <c r="AT16" s="418"/>
      <c r="AU16" s="419"/>
      <c r="AV16" s="420"/>
      <c r="AW16" s="420"/>
      <c r="AX16" s="420"/>
      <c r="AY16" s="421" t="s">
        <v>137</v>
      </c>
      <c r="AZ16" s="422"/>
      <c r="BA16" s="422"/>
      <c r="BB16" s="422"/>
      <c r="BC16" s="422"/>
      <c r="BD16" s="422"/>
      <c r="BE16" s="422"/>
      <c r="BF16" s="422"/>
      <c r="BG16" s="422"/>
      <c r="BH16" s="422"/>
      <c r="BI16" s="422"/>
      <c r="BJ16" s="422"/>
      <c r="BK16" s="422"/>
      <c r="BL16" s="422"/>
      <c r="BM16" s="423"/>
      <c r="BN16" s="387">
        <v>1784535</v>
      </c>
      <c r="BO16" s="388"/>
      <c r="BP16" s="388"/>
      <c r="BQ16" s="388"/>
      <c r="BR16" s="388"/>
      <c r="BS16" s="388"/>
      <c r="BT16" s="388"/>
      <c r="BU16" s="389"/>
      <c r="BV16" s="387">
        <v>1808622</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138</v>
      </c>
      <c r="N17" s="492"/>
      <c r="O17" s="492"/>
      <c r="P17" s="492"/>
      <c r="Q17" s="493"/>
      <c r="R17" s="488" t="s">
        <v>139</v>
      </c>
      <c r="S17" s="489"/>
      <c r="T17" s="489"/>
      <c r="U17" s="489"/>
      <c r="V17" s="490"/>
      <c r="W17" s="403" t="s">
        <v>140</v>
      </c>
      <c r="X17" s="404"/>
      <c r="Y17" s="404"/>
      <c r="Z17" s="404"/>
      <c r="AA17" s="404"/>
      <c r="AB17" s="394"/>
      <c r="AC17" s="438">
        <v>958</v>
      </c>
      <c r="AD17" s="439"/>
      <c r="AE17" s="439"/>
      <c r="AF17" s="439"/>
      <c r="AG17" s="478"/>
      <c r="AH17" s="438">
        <v>980</v>
      </c>
      <c r="AI17" s="439"/>
      <c r="AJ17" s="439"/>
      <c r="AK17" s="439"/>
      <c r="AL17" s="440"/>
      <c r="AM17" s="416"/>
      <c r="AN17" s="417"/>
      <c r="AO17" s="417"/>
      <c r="AP17" s="417"/>
      <c r="AQ17" s="417"/>
      <c r="AR17" s="417"/>
      <c r="AS17" s="417"/>
      <c r="AT17" s="418"/>
      <c r="AU17" s="419"/>
      <c r="AV17" s="420"/>
      <c r="AW17" s="420"/>
      <c r="AX17" s="420"/>
      <c r="AY17" s="421" t="s">
        <v>141</v>
      </c>
      <c r="AZ17" s="422"/>
      <c r="BA17" s="422"/>
      <c r="BB17" s="422"/>
      <c r="BC17" s="422"/>
      <c r="BD17" s="422"/>
      <c r="BE17" s="422"/>
      <c r="BF17" s="422"/>
      <c r="BG17" s="422"/>
      <c r="BH17" s="422"/>
      <c r="BI17" s="422"/>
      <c r="BJ17" s="422"/>
      <c r="BK17" s="422"/>
      <c r="BL17" s="422"/>
      <c r="BM17" s="423"/>
      <c r="BN17" s="387">
        <v>302958</v>
      </c>
      <c r="BO17" s="388"/>
      <c r="BP17" s="388"/>
      <c r="BQ17" s="388"/>
      <c r="BR17" s="388"/>
      <c r="BS17" s="388"/>
      <c r="BT17" s="388"/>
      <c r="BU17" s="389"/>
      <c r="BV17" s="387">
        <v>296045</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142</v>
      </c>
      <c r="C18" s="430"/>
      <c r="D18" s="430"/>
      <c r="E18" s="499"/>
      <c r="F18" s="499"/>
      <c r="G18" s="499"/>
      <c r="H18" s="499"/>
      <c r="I18" s="499"/>
      <c r="J18" s="499"/>
      <c r="K18" s="499"/>
      <c r="L18" s="500">
        <v>121.19</v>
      </c>
      <c r="M18" s="500"/>
      <c r="N18" s="500"/>
      <c r="O18" s="500"/>
      <c r="P18" s="500"/>
      <c r="Q18" s="500"/>
      <c r="R18" s="501"/>
      <c r="S18" s="501"/>
      <c r="T18" s="501"/>
      <c r="U18" s="501"/>
      <c r="V18" s="502"/>
      <c r="W18" s="405"/>
      <c r="X18" s="406"/>
      <c r="Y18" s="406"/>
      <c r="Z18" s="406"/>
      <c r="AA18" s="406"/>
      <c r="AB18" s="397"/>
      <c r="AC18" s="503">
        <v>55.9</v>
      </c>
      <c r="AD18" s="504"/>
      <c r="AE18" s="504"/>
      <c r="AF18" s="504"/>
      <c r="AG18" s="505"/>
      <c r="AH18" s="503">
        <v>54.8</v>
      </c>
      <c r="AI18" s="504"/>
      <c r="AJ18" s="504"/>
      <c r="AK18" s="504"/>
      <c r="AL18" s="506"/>
      <c r="AM18" s="416"/>
      <c r="AN18" s="417"/>
      <c r="AO18" s="417"/>
      <c r="AP18" s="417"/>
      <c r="AQ18" s="417"/>
      <c r="AR18" s="417"/>
      <c r="AS18" s="417"/>
      <c r="AT18" s="418"/>
      <c r="AU18" s="419"/>
      <c r="AV18" s="420"/>
      <c r="AW18" s="420"/>
      <c r="AX18" s="420"/>
      <c r="AY18" s="421" t="s">
        <v>143</v>
      </c>
      <c r="AZ18" s="422"/>
      <c r="BA18" s="422"/>
      <c r="BB18" s="422"/>
      <c r="BC18" s="422"/>
      <c r="BD18" s="422"/>
      <c r="BE18" s="422"/>
      <c r="BF18" s="422"/>
      <c r="BG18" s="422"/>
      <c r="BH18" s="422"/>
      <c r="BI18" s="422"/>
      <c r="BJ18" s="422"/>
      <c r="BK18" s="422"/>
      <c r="BL18" s="422"/>
      <c r="BM18" s="423"/>
      <c r="BN18" s="387">
        <v>1687335</v>
      </c>
      <c r="BO18" s="388"/>
      <c r="BP18" s="388"/>
      <c r="BQ18" s="388"/>
      <c r="BR18" s="388"/>
      <c r="BS18" s="388"/>
      <c r="BT18" s="388"/>
      <c r="BU18" s="389"/>
      <c r="BV18" s="387">
        <v>1730370</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144</v>
      </c>
      <c r="C19" s="430"/>
      <c r="D19" s="430"/>
      <c r="E19" s="499"/>
      <c r="F19" s="499"/>
      <c r="G19" s="499"/>
      <c r="H19" s="499"/>
      <c r="I19" s="499"/>
      <c r="J19" s="499"/>
      <c r="K19" s="499"/>
      <c r="L19" s="507">
        <v>28</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145</v>
      </c>
      <c r="AZ19" s="422"/>
      <c r="BA19" s="422"/>
      <c r="BB19" s="422"/>
      <c r="BC19" s="422"/>
      <c r="BD19" s="422"/>
      <c r="BE19" s="422"/>
      <c r="BF19" s="422"/>
      <c r="BG19" s="422"/>
      <c r="BH19" s="422"/>
      <c r="BI19" s="422"/>
      <c r="BJ19" s="422"/>
      <c r="BK19" s="422"/>
      <c r="BL19" s="422"/>
      <c r="BM19" s="423"/>
      <c r="BN19" s="387">
        <v>2427889</v>
      </c>
      <c r="BO19" s="388"/>
      <c r="BP19" s="388"/>
      <c r="BQ19" s="388"/>
      <c r="BR19" s="388"/>
      <c r="BS19" s="388"/>
      <c r="BT19" s="388"/>
      <c r="BU19" s="389"/>
      <c r="BV19" s="387">
        <v>2536860</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146</v>
      </c>
      <c r="C20" s="430"/>
      <c r="D20" s="430"/>
      <c r="E20" s="499"/>
      <c r="F20" s="499"/>
      <c r="G20" s="499"/>
      <c r="H20" s="499"/>
      <c r="I20" s="499"/>
      <c r="J20" s="499"/>
      <c r="K20" s="499"/>
      <c r="L20" s="507">
        <v>1149</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147</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148</v>
      </c>
      <c r="C22" s="518"/>
      <c r="D22" s="519"/>
      <c r="E22" s="399" t="s">
        <v>1</v>
      </c>
      <c r="F22" s="404"/>
      <c r="G22" s="404"/>
      <c r="H22" s="404"/>
      <c r="I22" s="404"/>
      <c r="J22" s="404"/>
      <c r="K22" s="394"/>
      <c r="L22" s="399" t="s">
        <v>149</v>
      </c>
      <c r="M22" s="404"/>
      <c r="N22" s="404"/>
      <c r="O22" s="404"/>
      <c r="P22" s="394"/>
      <c r="Q22" s="526" t="s">
        <v>150</v>
      </c>
      <c r="R22" s="527"/>
      <c r="S22" s="527"/>
      <c r="T22" s="527"/>
      <c r="U22" s="527"/>
      <c r="V22" s="528"/>
      <c r="W22" s="532" t="s">
        <v>151</v>
      </c>
      <c r="X22" s="518"/>
      <c r="Y22" s="519"/>
      <c r="Z22" s="399" t="s">
        <v>1</v>
      </c>
      <c r="AA22" s="404"/>
      <c r="AB22" s="404"/>
      <c r="AC22" s="404"/>
      <c r="AD22" s="404"/>
      <c r="AE22" s="404"/>
      <c r="AF22" s="404"/>
      <c r="AG22" s="394"/>
      <c r="AH22" s="545" t="s">
        <v>152</v>
      </c>
      <c r="AI22" s="404"/>
      <c r="AJ22" s="404"/>
      <c r="AK22" s="404"/>
      <c r="AL22" s="394"/>
      <c r="AM22" s="545" t="s">
        <v>153</v>
      </c>
      <c r="AN22" s="546"/>
      <c r="AO22" s="546"/>
      <c r="AP22" s="546"/>
      <c r="AQ22" s="546"/>
      <c r="AR22" s="547"/>
      <c r="AS22" s="526" t="s">
        <v>150</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154</v>
      </c>
      <c r="AZ23" s="348"/>
      <c r="BA23" s="348"/>
      <c r="BB23" s="348"/>
      <c r="BC23" s="348"/>
      <c r="BD23" s="348"/>
      <c r="BE23" s="348"/>
      <c r="BF23" s="348"/>
      <c r="BG23" s="348"/>
      <c r="BH23" s="348"/>
      <c r="BI23" s="348"/>
      <c r="BJ23" s="348"/>
      <c r="BK23" s="348"/>
      <c r="BL23" s="348"/>
      <c r="BM23" s="349"/>
      <c r="BN23" s="387">
        <v>3318613</v>
      </c>
      <c r="BO23" s="388"/>
      <c r="BP23" s="388"/>
      <c r="BQ23" s="388"/>
      <c r="BR23" s="388"/>
      <c r="BS23" s="388"/>
      <c r="BT23" s="388"/>
      <c r="BU23" s="389"/>
      <c r="BV23" s="387">
        <v>3104351</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155</v>
      </c>
      <c r="F24" s="417"/>
      <c r="G24" s="417"/>
      <c r="H24" s="417"/>
      <c r="I24" s="417"/>
      <c r="J24" s="417"/>
      <c r="K24" s="418"/>
      <c r="L24" s="438">
        <v>1</v>
      </c>
      <c r="M24" s="439"/>
      <c r="N24" s="439"/>
      <c r="O24" s="439"/>
      <c r="P24" s="478"/>
      <c r="Q24" s="438">
        <v>7400</v>
      </c>
      <c r="R24" s="439"/>
      <c r="S24" s="439"/>
      <c r="T24" s="439"/>
      <c r="U24" s="439"/>
      <c r="V24" s="478"/>
      <c r="W24" s="533"/>
      <c r="X24" s="521"/>
      <c r="Y24" s="522"/>
      <c r="Z24" s="437" t="s">
        <v>156</v>
      </c>
      <c r="AA24" s="417"/>
      <c r="AB24" s="417"/>
      <c r="AC24" s="417"/>
      <c r="AD24" s="417"/>
      <c r="AE24" s="417"/>
      <c r="AF24" s="417"/>
      <c r="AG24" s="418"/>
      <c r="AH24" s="438">
        <v>55</v>
      </c>
      <c r="AI24" s="439"/>
      <c r="AJ24" s="439"/>
      <c r="AK24" s="439"/>
      <c r="AL24" s="478"/>
      <c r="AM24" s="438">
        <v>150700</v>
      </c>
      <c r="AN24" s="439"/>
      <c r="AO24" s="439"/>
      <c r="AP24" s="439"/>
      <c r="AQ24" s="439"/>
      <c r="AR24" s="478"/>
      <c r="AS24" s="438">
        <v>2740</v>
      </c>
      <c r="AT24" s="439"/>
      <c r="AU24" s="439"/>
      <c r="AV24" s="439"/>
      <c r="AW24" s="439"/>
      <c r="AX24" s="440"/>
      <c r="AY24" s="553" t="s">
        <v>157</v>
      </c>
      <c r="AZ24" s="554"/>
      <c r="BA24" s="554"/>
      <c r="BB24" s="554"/>
      <c r="BC24" s="554"/>
      <c r="BD24" s="554"/>
      <c r="BE24" s="554"/>
      <c r="BF24" s="554"/>
      <c r="BG24" s="554"/>
      <c r="BH24" s="554"/>
      <c r="BI24" s="554"/>
      <c r="BJ24" s="554"/>
      <c r="BK24" s="554"/>
      <c r="BL24" s="554"/>
      <c r="BM24" s="555"/>
      <c r="BN24" s="387">
        <v>3183947</v>
      </c>
      <c r="BO24" s="388"/>
      <c r="BP24" s="388"/>
      <c r="BQ24" s="388"/>
      <c r="BR24" s="388"/>
      <c r="BS24" s="388"/>
      <c r="BT24" s="388"/>
      <c r="BU24" s="389"/>
      <c r="BV24" s="387">
        <v>2959667</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158</v>
      </c>
      <c r="F25" s="417"/>
      <c r="G25" s="417"/>
      <c r="H25" s="417"/>
      <c r="I25" s="417"/>
      <c r="J25" s="417"/>
      <c r="K25" s="418"/>
      <c r="L25" s="438">
        <v>1</v>
      </c>
      <c r="M25" s="439"/>
      <c r="N25" s="439"/>
      <c r="O25" s="439"/>
      <c r="P25" s="478"/>
      <c r="Q25" s="438">
        <v>5680</v>
      </c>
      <c r="R25" s="439"/>
      <c r="S25" s="439"/>
      <c r="T25" s="439"/>
      <c r="U25" s="439"/>
      <c r="V25" s="478"/>
      <c r="W25" s="533"/>
      <c r="X25" s="521"/>
      <c r="Y25" s="522"/>
      <c r="Z25" s="437" t="s">
        <v>159</v>
      </c>
      <c r="AA25" s="417"/>
      <c r="AB25" s="417"/>
      <c r="AC25" s="417"/>
      <c r="AD25" s="417"/>
      <c r="AE25" s="417"/>
      <c r="AF25" s="417"/>
      <c r="AG25" s="418"/>
      <c r="AH25" s="438" t="s">
        <v>123</v>
      </c>
      <c r="AI25" s="439"/>
      <c r="AJ25" s="439"/>
      <c r="AK25" s="439"/>
      <c r="AL25" s="478"/>
      <c r="AM25" s="438" t="s">
        <v>123</v>
      </c>
      <c r="AN25" s="439"/>
      <c r="AO25" s="439"/>
      <c r="AP25" s="439"/>
      <c r="AQ25" s="439"/>
      <c r="AR25" s="478"/>
      <c r="AS25" s="438" t="s">
        <v>123</v>
      </c>
      <c r="AT25" s="439"/>
      <c r="AU25" s="439"/>
      <c r="AV25" s="439"/>
      <c r="AW25" s="439"/>
      <c r="AX25" s="440"/>
      <c r="AY25" s="347" t="s">
        <v>160</v>
      </c>
      <c r="AZ25" s="348"/>
      <c r="BA25" s="348"/>
      <c r="BB25" s="348"/>
      <c r="BC25" s="348"/>
      <c r="BD25" s="348"/>
      <c r="BE25" s="348"/>
      <c r="BF25" s="348"/>
      <c r="BG25" s="348"/>
      <c r="BH25" s="348"/>
      <c r="BI25" s="348"/>
      <c r="BJ25" s="348"/>
      <c r="BK25" s="348"/>
      <c r="BL25" s="348"/>
      <c r="BM25" s="349"/>
      <c r="BN25" s="350">
        <v>83613</v>
      </c>
      <c r="BO25" s="351"/>
      <c r="BP25" s="351"/>
      <c r="BQ25" s="351"/>
      <c r="BR25" s="351"/>
      <c r="BS25" s="351"/>
      <c r="BT25" s="351"/>
      <c r="BU25" s="352"/>
      <c r="BV25" s="350">
        <v>83131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161</v>
      </c>
      <c r="F26" s="417"/>
      <c r="G26" s="417"/>
      <c r="H26" s="417"/>
      <c r="I26" s="417"/>
      <c r="J26" s="417"/>
      <c r="K26" s="418"/>
      <c r="L26" s="438">
        <v>1</v>
      </c>
      <c r="M26" s="439"/>
      <c r="N26" s="439"/>
      <c r="O26" s="439"/>
      <c r="P26" s="478"/>
      <c r="Q26" s="438">
        <v>5090</v>
      </c>
      <c r="R26" s="439"/>
      <c r="S26" s="439"/>
      <c r="T26" s="439"/>
      <c r="U26" s="439"/>
      <c r="V26" s="478"/>
      <c r="W26" s="533"/>
      <c r="X26" s="521"/>
      <c r="Y26" s="522"/>
      <c r="Z26" s="437" t="s">
        <v>162</v>
      </c>
      <c r="AA26" s="543"/>
      <c r="AB26" s="543"/>
      <c r="AC26" s="543"/>
      <c r="AD26" s="543"/>
      <c r="AE26" s="543"/>
      <c r="AF26" s="543"/>
      <c r="AG26" s="544"/>
      <c r="AH26" s="438" t="s">
        <v>123</v>
      </c>
      <c r="AI26" s="439"/>
      <c r="AJ26" s="439"/>
      <c r="AK26" s="439"/>
      <c r="AL26" s="478"/>
      <c r="AM26" s="438" t="s">
        <v>123</v>
      </c>
      <c r="AN26" s="439"/>
      <c r="AO26" s="439"/>
      <c r="AP26" s="439"/>
      <c r="AQ26" s="439"/>
      <c r="AR26" s="478"/>
      <c r="AS26" s="438" t="s">
        <v>123</v>
      </c>
      <c r="AT26" s="439"/>
      <c r="AU26" s="439"/>
      <c r="AV26" s="439"/>
      <c r="AW26" s="439"/>
      <c r="AX26" s="440"/>
      <c r="AY26" s="390" t="s">
        <v>163</v>
      </c>
      <c r="AZ26" s="391"/>
      <c r="BA26" s="391"/>
      <c r="BB26" s="391"/>
      <c r="BC26" s="391"/>
      <c r="BD26" s="391"/>
      <c r="BE26" s="391"/>
      <c r="BF26" s="391"/>
      <c r="BG26" s="391"/>
      <c r="BH26" s="391"/>
      <c r="BI26" s="391"/>
      <c r="BJ26" s="391"/>
      <c r="BK26" s="391"/>
      <c r="BL26" s="391"/>
      <c r="BM26" s="392"/>
      <c r="BN26" s="387" t="s">
        <v>123</v>
      </c>
      <c r="BO26" s="388"/>
      <c r="BP26" s="388"/>
      <c r="BQ26" s="388"/>
      <c r="BR26" s="388"/>
      <c r="BS26" s="388"/>
      <c r="BT26" s="388"/>
      <c r="BU26" s="389"/>
      <c r="BV26" s="387" t="s">
        <v>123</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164</v>
      </c>
      <c r="F27" s="417"/>
      <c r="G27" s="417"/>
      <c r="H27" s="417"/>
      <c r="I27" s="417"/>
      <c r="J27" s="417"/>
      <c r="K27" s="418"/>
      <c r="L27" s="438">
        <v>1</v>
      </c>
      <c r="M27" s="439"/>
      <c r="N27" s="439"/>
      <c r="O27" s="439"/>
      <c r="P27" s="478"/>
      <c r="Q27" s="438">
        <v>2890</v>
      </c>
      <c r="R27" s="439"/>
      <c r="S27" s="439"/>
      <c r="T27" s="439"/>
      <c r="U27" s="439"/>
      <c r="V27" s="478"/>
      <c r="W27" s="533"/>
      <c r="X27" s="521"/>
      <c r="Y27" s="522"/>
      <c r="Z27" s="437" t="s">
        <v>165</v>
      </c>
      <c r="AA27" s="417"/>
      <c r="AB27" s="417"/>
      <c r="AC27" s="417"/>
      <c r="AD27" s="417"/>
      <c r="AE27" s="417"/>
      <c r="AF27" s="417"/>
      <c r="AG27" s="418"/>
      <c r="AH27" s="438" t="s">
        <v>123</v>
      </c>
      <c r="AI27" s="439"/>
      <c r="AJ27" s="439"/>
      <c r="AK27" s="439"/>
      <c r="AL27" s="478"/>
      <c r="AM27" s="438" t="s">
        <v>123</v>
      </c>
      <c r="AN27" s="439"/>
      <c r="AO27" s="439"/>
      <c r="AP27" s="439"/>
      <c r="AQ27" s="439"/>
      <c r="AR27" s="478"/>
      <c r="AS27" s="438" t="s">
        <v>123</v>
      </c>
      <c r="AT27" s="439"/>
      <c r="AU27" s="439"/>
      <c r="AV27" s="439"/>
      <c r="AW27" s="439"/>
      <c r="AX27" s="440"/>
      <c r="AY27" s="479" t="s">
        <v>166</v>
      </c>
      <c r="AZ27" s="480"/>
      <c r="BA27" s="480"/>
      <c r="BB27" s="480"/>
      <c r="BC27" s="480"/>
      <c r="BD27" s="480"/>
      <c r="BE27" s="480"/>
      <c r="BF27" s="480"/>
      <c r="BG27" s="480"/>
      <c r="BH27" s="480"/>
      <c r="BI27" s="480"/>
      <c r="BJ27" s="480"/>
      <c r="BK27" s="480"/>
      <c r="BL27" s="480"/>
      <c r="BM27" s="481"/>
      <c r="BN27" s="556">
        <v>403439</v>
      </c>
      <c r="BO27" s="557"/>
      <c r="BP27" s="557"/>
      <c r="BQ27" s="557"/>
      <c r="BR27" s="557"/>
      <c r="BS27" s="557"/>
      <c r="BT27" s="557"/>
      <c r="BU27" s="558"/>
      <c r="BV27" s="556">
        <v>416004</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167</v>
      </c>
      <c r="F28" s="417"/>
      <c r="G28" s="417"/>
      <c r="H28" s="417"/>
      <c r="I28" s="417"/>
      <c r="J28" s="417"/>
      <c r="K28" s="418"/>
      <c r="L28" s="438">
        <v>1</v>
      </c>
      <c r="M28" s="439"/>
      <c r="N28" s="439"/>
      <c r="O28" s="439"/>
      <c r="P28" s="478"/>
      <c r="Q28" s="438">
        <v>2380</v>
      </c>
      <c r="R28" s="439"/>
      <c r="S28" s="439"/>
      <c r="T28" s="439"/>
      <c r="U28" s="439"/>
      <c r="V28" s="478"/>
      <c r="W28" s="533"/>
      <c r="X28" s="521"/>
      <c r="Y28" s="522"/>
      <c r="Z28" s="437" t="s">
        <v>168</v>
      </c>
      <c r="AA28" s="417"/>
      <c r="AB28" s="417"/>
      <c r="AC28" s="417"/>
      <c r="AD28" s="417"/>
      <c r="AE28" s="417"/>
      <c r="AF28" s="417"/>
      <c r="AG28" s="418"/>
      <c r="AH28" s="438" t="s">
        <v>123</v>
      </c>
      <c r="AI28" s="439"/>
      <c r="AJ28" s="439"/>
      <c r="AK28" s="439"/>
      <c r="AL28" s="478"/>
      <c r="AM28" s="438" t="s">
        <v>123</v>
      </c>
      <c r="AN28" s="439"/>
      <c r="AO28" s="439"/>
      <c r="AP28" s="439"/>
      <c r="AQ28" s="439"/>
      <c r="AR28" s="478"/>
      <c r="AS28" s="438" t="s">
        <v>123</v>
      </c>
      <c r="AT28" s="439"/>
      <c r="AU28" s="439"/>
      <c r="AV28" s="439"/>
      <c r="AW28" s="439"/>
      <c r="AX28" s="440"/>
      <c r="AY28" s="559" t="s">
        <v>169</v>
      </c>
      <c r="AZ28" s="560"/>
      <c r="BA28" s="560"/>
      <c r="BB28" s="561"/>
      <c r="BC28" s="347" t="s">
        <v>170</v>
      </c>
      <c r="BD28" s="348"/>
      <c r="BE28" s="348"/>
      <c r="BF28" s="348"/>
      <c r="BG28" s="348"/>
      <c r="BH28" s="348"/>
      <c r="BI28" s="348"/>
      <c r="BJ28" s="348"/>
      <c r="BK28" s="348"/>
      <c r="BL28" s="348"/>
      <c r="BM28" s="349"/>
      <c r="BN28" s="350">
        <v>1007209</v>
      </c>
      <c r="BO28" s="351"/>
      <c r="BP28" s="351"/>
      <c r="BQ28" s="351"/>
      <c r="BR28" s="351"/>
      <c r="BS28" s="351"/>
      <c r="BT28" s="351"/>
      <c r="BU28" s="352"/>
      <c r="BV28" s="350">
        <v>1036070</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171</v>
      </c>
      <c r="F29" s="417"/>
      <c r="G29" s="417"/>
      <c r="H29" s="417"/>
      <c r="I29" s="417"/>
      <c r="J29" s="417"/>
      <c r="K29" s="418"/>
      <c r="L29" s="438">
        <v>8</v>
      </c>
      <c r="M29" s="439"/>
      <c r="N29" s="439"/>
      <c r="O29" s="439"/>
      <c r="P29" s="478"/>
      <c r="Q29" s="438">
        <v>2160</v>
      </c>
      <c r="R29" s="439"/>
      <c r="S29" s="439"/>
      <c r="T29" s="439"/>
      <c r="U29" s="439"/>
      <c r="V29" s="478"/>
      <c r="W29" s="534"/>
      <c r="X29" s="535"/>
      <c r="Y29" s="536"/>
      <c r="Z29" s="437" t="s">
        <v>172</v>
      </c>
      <c r="AA29" s="417"/>
      <c r="AB29" s="417"/>
      <c r="AC29" s="417"/>
      <c r="AD29" s="417"/>
      <c r="AE29" s="417"/>
      <c r="AF29" s="417"/>
      <c r="AG29" s="418"/>
      <c r="AH29" s="438">
        <v>55</v>
      </c>
      <c r="AI29" s="439"/>
      <c r="AJ29" s="439"/>
      <c r="AK29" s="439"/>
      <c r="AL29" s="478"/>
      <c r="AM29" s="438">
        <v>150700</v>
      </c>
      <c r="AN29" s="439"/>
      <c r="AO29" s="439"/>
      <c r="AP29" s="439"/>
      <c r="AQ29" s="439"/>
      <c r="AR29" s="478"/>
      <c r="AS29" s="438">
        <v>2740</v>
      </c>
      <c r="AT29" s="439"/>
      <c r="AU29" s="439"/>
      <c r="AV29" s="439"/>
      <c r="AW29" s="439"/>
      <c r="AX29" s="440"/>
      <c r="AY29" s="562"/>
      <c r="AZ29" s="563"/>
      <c r="BA29" s="563"/>
      <c r="BB29" s="564"/>
      <c r="BC29" s="421" t="s">
        <v>173</v>
      </c>
      <c r="BD29" s="422"/>
      <c r="BE29" s="422"/>
      <c r="BF29" s="422"/>
      <c r="BG29" s="422"/>
      <c r="BH29" s="422"/>
      <c r="BI29" s="422"/>
      <c r="BJ29" s="422"/>
      <c r="BK29" s="422"/>
      <c r="BL29" s="422"/>
      <c r="BM29" s="423"/>
      <c r="BN29" s="387">
        <v>336710</v>
      </c>
      <c r="BO29" s="388"/>
      <c r="BP29" s="388"/>
      <c r="BQ29" s="388"/>
      <c r="BR29" s="388"/>
      <c r="BS29" s="388"/>
      <c r="BT29" s="388"/>
      <c r="BU29" s="389"/>
      <c r="BV29" s="387">
        <v>336426</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174</v>
      </c>
      <c r="X30" s="541"/>
      <c r="Y30" s="541"/>
      <c r="Z30" s="541"/>
      <c r="AA30" s="541"/>
      <c r="AB30" s="541"/>
      <c r="AC30" s="541"/>
      <c r="AD30" s="541"/>
      <c r="AE30" s="541"/>
      <c r="AF30" s="541"/>
      <c r="AG30" s="542"/>
      <c r="AH30" s="503">
        <v>97.5</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175</v>
      </c>
      <c r="BD30" s="554"/>
      <c r="BE30" s="554"/>
      <c r="BF30" s="554"/>
      <c r="BG30" s="554"/>
      <c r="BH30" s="554"/>
      <c r="BI30" s="554"/>
      <c r="BJ30" s="554"/>
      <c r="BK30" s="554"/>
      <c r="BL30" s="554"/>
      <c r="BM30" s="555"/>
      <c r="BN30" s="556">
        <v>572056</v>
      </c>
      <c r="BO30" s="557"/>
      <c r="BP30" s="557"/>
      <c r="BQ30" s="557"/>
      <c r="BR30" s="557"/>
      <c r="BS30" s="557"/>
      <c r="BT30" s="557"/>
      <c r="BU30" s="558"/>
      <c r="BV30" s="556">
        <v>559128</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182</v>
      </c>
      <c r="D33" s="411"/>
      <c r="E33" s="376" t="s">
        <v>183</v>
      </c>
      <c r="F33" s="376"/>
      <c r="G33" s="376"/>
      <c r="H33" s="376"/>
      <c r="I33" s="376"/>
      <c r="J33" s="376"/>
      <c r="K33" s="376"/>
      <c r="L33" s="376"/>
      <c r="M33" s="376"/>
      <c r="N33" s="376"/>
      <c r="O33" s="376"/>
      <c r="P33" s="376"/>
      <c r="Q33" s="376"/>
      <c r="R33" s="376"/>
      <c r="S33" s="376"/>
      <c r="T33" s="169"/>
      <c r="U33" s="411" t="s">
        <v>182</v>
      </c>
      <c r="V33" s="411"/>
      <c r="W33" s="376" t="s">
        <v>183</v>
      </c>
      <c r="X33" s="376"/>
      <c r="Y33" s="376"/>
      <c r="Z33" s="376"/>
      <c r="AA33" s="376"/>
      <c r="AB33" s="376"/>
      <c r="AC33" s="376"/>
      <c r="AD33" s="376"/>
      <c r="AE33" s="376"/>
      <c r="AF33" s="376"/>
      <c r="AG33" s="376"/>
      <c r="AH33" s="376"/>
      <c r="AI33" s="376"/>
      <c r="AJ33" s="376"/>
      <c r="AK33" s="376"/>
      <c r="AL33" s="169"/>
      <c r="AM33" s="411" t="s">
        <v>182</v>
      </c>
      <c r="AN33" s="411"/>
      <c r="AO33" s="376" t="s">
        <v>183</v>
      </c>
      <c r="AP33" s="376"/>
      <c r="AQ33" s="376"/>
      <c r="AR33" s="376"/>
      <c r="AS33" s="376"/>
      <c r="AT33" s="376"/>
      <c r="AU33" s="376"/>
      <c r="AV33" s="376"/>
      <c r="AW33" s="376"/>
      <c r="AX33" s="376"/>
      <c r="AY33" s="376"/>
      <c r="AZ33" s="376"/>
      <c r="BA33" s="376"/>
      <c r="BB33" s="376"/>
      <c r="BC33" s="376"/>
      <c r="BD33" s="170"/>
      <c r="BE33" s="376" t="s">
        <v>184</v>
      </c>
      <c r="BF33" s="376"/>
      <c r="BG33" s="376" t="s">
        <v>185</v>
      </c>
      <c r="BH33" s="376"/>
      <c r="BI33" s="376"/>
      <c r="BJ33" s="376"/>
      <c r="BK33" s="376"/>
      <c r="BL33" s="376"/>
      <c r="BM33" s="376"/>
      <c r="BN33" s="376"/>
      <c r="BO33" s="376"/>
      <c r="BP33" s="376"/>
      <c r="BQ33" s="376"/>
      <c r="BR33" s="376"/>
      <c r="BS33" s="376"/>
      <c r="BT33" s="376"/>
      <c r="BU33" s="376"/>
      <c r="BV33" s="170"/>
      <c r="BW33" s="411" t="s">
        <v>184</v>
      </c>
      <c r="BX33" s="411"/>
      <c r="BY33" s="376" t="s">
        <v>186</v>
      </c>
      <c r="BZ33" s="376"/>
      <c r="CA33" s="376"/>
      <c r="CB33" s="376"/>
      <c r="CC33" s="376"/>
      <c r="CD33" s="376"/>
      <c r="CE33" s="376"/>
      <c r="CF33" s="376"/>
      <c r="CG33" s="376"/>
      <c r="CH33" s="376"/>
      <c r="CI33" s="376"/>
      <c r="CJ33" s="376"/>
      <c r="CK33" s="376"/>
      <c r="CL33" s="376"/>
      <c r="CM33" s="376"/>
      <c r="CN33" s="169"/>
      <c r="CO33" s="411" t="s">
        <v>182</v>
      </c>
      <c r="CP33" s="411"/>
      <c r="CQ33" s="376" t="s">
        <v>187</v>
      </c>
      <c r="CR33" s="376"/>
      <c r="CS33" s="376"/>
      <c r="CT33" s="376"/>
      <c r="CU33" s="376"/>
      <c r="CV33" s="376"/>
      <c r="CW33" s="376"/>
      <c r="CX33" s="376"/>
      <c r="CY33" s="376"/>
      <c r="CZ33" s="376"/>
      <c r="DA33" s="376"/>
      <c r="DB33" s="376"/>
      <c r="DC33" s="376"/>
      <c r="DD33" s="376"/>
      <c r="DE33" s="376"/>
      <c r="DF33" s="169"/>
      <c r="DG33" s="376" t="s">
        <v>188</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国民健康保険事業</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5</v>
      </c>
      <c r="BF34" s="568"/>
      <c r="BG34" s="569" t="str">
        <f>IF('各会計、関係団体の財政状況及び健全化判断比率'!B31="","",'各会計、関係団体の財政状況及び健全化判断比率'!B31)</f>
        <v>簡易水道事業</v>
      </c>
      <c r="BH34" s="569"/>
      <c r="BI34" s="569"/>
      <c r="BJ34" s="569"/>
      <c r="BK34" s="569"/>
      <c r="BL34" s="569"/>
      <c r="BM34" s="569"/>
      <c r="BN34" s="569"/>
      <c r="BO34" s="569"/>
      <c r="BP34" s="569"/>
      <c r="BQ34" s="569"/>
      <c r="BR34" s="569"/>
      <c r="BS34" s="569"/>
      <c r="BT34" s="569"/>
      <c r="BU34" s="569"/>
      <c r="BV34" s="167"/>
      <c r="BW34" s="568">
        <f>IF(BY34="","",MAX(C34:D43,U34:V43,AM34:AN43,BE34:BF43)+1)</f>
        <v>7</v>
      </c>
      <c r="BX34" s="568"/>
      <c r="BY34" s="569" t="str">
        <f>IF('各会計、関係団体の財政状況及び健全化判断比率'!B68="","",'各会計、関係団体の財政状況及び健全化判断比率'!B68)</f>
        <v>熊本県市町村総合事務組合</v>
      </c>
      <c r="BZ34" s="569"/>
      <c r="CA34" s="569"/>
      <c r="CB34" s="569"/>
      <c r="CC34" s="569"/>
      <c r="CD34" s="569"/>
      <c r="CE34" s="569"/>
      <c r="CF34" s="569"/>
      <c r="CG34" s="569"/>
      <c r="CH34" s="569"/>
      <c r="CI34" s="569"/>
      <c r="CJ34" s="569"/>
      <c r="CK34" s="569"/>
      <c r="CL34" s="569"/>
      <c r="CM34" s="569"/>
      <c r="CN34" s="167"/>
      <c r="CO34" s="568">
        <f>IF(CQ34="","",MAX(C34:D43,U34:V43,AM34:AN43,BE34:BF43,BW34:BX43)+1)</f>
        <v>14</v>
      </c>
      <c r="CP34" s="568"/>
      <c r="CQ34" s="569" t="str">
        <f>IF('各会計、関係団体の財政状況及び健全化判断比率'!BS7="","",'各会計、関係団体の財政状況及び健全化判断比率'!BS7)</f>
        <v>株式会社　やまえ</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介護保険事業</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6</v>
      </c>
      <c r="BF35" s="568"/>
      <c r="BG35" s="569" t="str">
        <f>IF('各会計、関係団体の財政状況及び健全化判断比率'!B32="","",'各会計、関係団体の財政状況及び健全化判断比率'!B32)</f>
        <v>農業集落排水事業</v>
      </c>
      <c r="BH35" s="569"/>
      <c r="BI35" s="569"/>
      <c r="BJ35" s="569"/>
      <c r="BK35" s="569"/>
      <c r="BL35" s="569"/>
      <c r="BM35" s="569"/>
      <c r="BN35" s="569"/>
      <c r="BO35" s="569"/>
      <c r="BP35" s="569"/>
      <c r="BQ35" s="569"/>
      <c r="BR35" s="569"/>
      <c r="BS35" s="569"/>
      <c r="BT35" s="569"/>
      <c r="BU35" s="569"/>
      <c r="BV35" s="167"/>
      <c r="BW35" s="568">
        <f t="shared" ref="BW35:BW43" si="2">IF(BY35="","",BW34+1)</f>
        <v>8</v>
      </c>
      <c r="BX35" s="568"/>
      <c r="BY35" s="569" t="str">
        <f>IF('各会計、関係団体の財政状況及び健全化判断比率'!B69="","",'各会計、関係団体の財政状況及び健全化判断比率'!B69)</f>
        <v>人吉下球磨消防組合</v>
      </c>
      <c r="BZ35" s="569"/>
      <c r="CA35" s="569"/>
      <c r="CB35" s="569"/>
      <c r="CC35" s="569"/>
      <c r="CD35" s="569"/>
      <c r="CE35" s="569"/>
      <c r="CF35" s="569"/>
      <c r="CG35" s="569"/>
      <c r="CH35" s="569"/>
      <c r="CI35" s="569"/>
      <c r="CJ35" s="569"/>
      <c r="CK35" s="569"/>
      <c r="CL35" s="569"/>
      <c r="CM35" s="569"/>
      <c r="CN35" s="167"/>
      <c r="CO35" s="568">
        <f t="shared" ref="CO35:CO43" si="3">IF(CQ35="","",CO34+1)</f>
        <v>15</v>
      </c>
      <c r="CP35" s="568"/>
      <c r="CQ35" s="569" t="str">
        <f>IF('各会計、関係団体の財政状況及び健全化判断比率'!BS8="","",'各会計、関係団体の財政状況及び健全化判断比率'!BS8)</f>
        <v>くま川鉄道　株式会社</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後期高齢者医療事業</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9</v>
      </c>
      <c r="BX36" s="568"/>
      <c r="BY36" s="569" t="str">
        <f>IF('各会計、関係団体の財政状況及び健全化判断比率'!B70="","",'各会計、関係団体の財政状況及び健全化判断比率'!B70)</f>
        <v>人吉球磨広域行政組合（一般会計）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10</v>
      </c>
      <c r="BX37" s="568"/>
      <c r="BY37" s="569" t="str">
        <f>IF('各会計、関係団体の財政状況及び健全化判断比率'!B71="","",'各会計、関係団体の財政状況及び健全化判断比率'!B71)</f>
        <v>人吉球磨広域行政組合（人吉球磨ふるさと市町村圏特別会計）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11</v>
      </c>
      <c r="BX38" s="568"/>
      <c r="BY38" s="569" t="str">
        <f>IF('各会計、関係団体の財政状況及び健全化判断比率'!B72="","",'各会計、関係団体の財政状況及び健全化判断比率'!B72)</f>
        <v>人吉球磨広域行政組合（特別養護老人ホーム特別会計）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12</v>
      </c>
      <c r="BX39" s="568"/>
      <c r="BY39" s="569" t="str">
        <f>IF('各会計、関係団体の財政状況及び健全化判断比率'!B73="","",'各会計、関係団体の財政状況及び健全化判断比率'!B73)</f>
        <v>熊本県後期高齢者医療広域連合（一般会計）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13</v>
      </c>
      <c r="BX40" s="568"/>
      <c r="BY40" s="569" t="str">
        <f>IF('各会計、関係団体の財政状況及び健全化判断比率'!B74="","",'各会計、関係団体の財政状況及び健全化判断比率'!B74)</f>
        <v>熊本県後期高齢者医療広域連合（後期高齢者医療特別会計）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197</v>
      </c>
      <c r="DI1" s="572"/>
      <c r="DJ1" s="572"/>
      <c r="DK1" s="572"/>
      <c r="DL1" s="572"/>
      <c r="DM1" s="572"/>
      <c r="DN1" s="573"/>
      <c r="DP1" s="571" t="s">
        <v>198</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200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202</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203</v>
      </c>
      <c r="S4" s="575"/>
      <c r="T4" s="575"/>
      <c r="U4" s="575"/>
      <c r="V4" s="575"/>
      <c r="W4" s="575"/>
      <c r="X4" s="575"/>
      <c r="Y4" s="576"/>
      <c r="Z4" s="574" t="s">
        <v>204</v>
      </c>
      <c r="AA4" s="575"/>
      <c r="AB4" s="575"/>
      <c r="AC4" s="576"/>
      <c r="AD4" s="574" t="s">
        <v>205</v>
      </c>
      <c r="AE4" s="575"/>
      <c r="AF4" s="575"/>
      <c r="AG4" s="575"/>
      <c r="AH4" s="575"/>
      <c r="AI4" s="575"/>
      <c r="AJ4" s="575"/>
      <c r="AK4" s="576"/>
      <c r="AL4" s="574" t="s">
        <v>204</v>
      </c>
      <c r="AM4" s="575"/>
      <c r="AN4" s="575"/>
      <c r="AO4" s="576"/>
      <c r="AP4" s="580" t="s">
        <v>206</v>
      </c>
      <c r="AQ4" s="580"/>
      <c r="AR4" s="580"/>
      <c r="AS4" s="580"/>
      <c r="AT4" s="580"/>
      <c r="AU4" s="580"/>
      <c r="AV4" s="580"/>
      <c r="AW4" s="580"/>
      <c r="AX4" s="580"/>
      <c r="AY4" s="580"/>
      <c r="AZ4" s="580"/>
      <c r="BA4" s="580"/>
      <c r="BB4" s="580"/>
      <c r="BC4" s="580"/>
      <c r="BD4" s="580"/>
      <c r="BE4" s="580"/>
      <c r="BF4" s="580"/>
      <c r="BG4" s="580" t="s">
        <v>207</v>
      </c>
      <c r="BH4" s="580"/>
      <c r="BI4" s="580"/>
      <c r="BJ4" s="580"/>
      <c r="BK4" s="580"/>
      <c r="BL4" s="580"/>
      <c r="BM4" s="580"/>
      <c r="BN4" s="580"/>
      <c r="BO4" s="580" t="s">
        <v>204</v>
      </c>
      <c r="BP4" s="580"/>
      <c r="BQ4" s="580"/>
      <c r="BR4" s="580"/>
      <c r="BS4" s="580" t="s">
        <v>208</v>
      </c>
      <c r="BT4" s="580"/>
      <c r="BU4" s="580"/>
      <c r="BV4" s="580"/>
      <c r="BW4" s="580"/>
      <c r="BX4" s="580"/>
      <c r="BY4" s="580"/>
      <c r="BZ4" s="580"/>
      <c r="CA4" s="580"/>
      <c r="CB4" s="580"/>
      <c r="CD4" s="577" t="s">
        <v>209</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210</v>
      </c>
      <c r="C5" s="582"/>
      <c r="D5" s="582"/>
      <c r="E5" s="582"/>
      <c r="F5" s="582"/>
      <c r="G5" s="582"/>
      <c r="H5" s="582"/>
      <c r="I5" s="582"/>
      <c r="J5" s="582"/>
      <c r="K5" s="582"/>
      <c r="L5" s="582"/>
      <c r="M5" s="582"/>
      <c r="N5" s="582"/>
      <c r="O5" s="582"/>
      <c r="P5" s="582"/>
      <c r="Q5" s="583"/>
      <c r="R5" s="584">
        <v>205641</v>
      </c>
      <c r="S5" s="585"/>
      <c r="T5" s="585"/>
      <c r="U5" s="585"/>
      <c r="V5" s="585"/>
      <c r="W5" s="585"/>
      <c r="X5" s="585"/>
      <c r="Y5" s="586"/>
      <c r="Z5" s="587">
        <v>5.7</v>
      </c>
      <c r="AA5" s="587"/>
      <c r="AB5" s="587"/>
      <c r="AC5" s="587"/>
      <c r="AD5" s="588">
        <v>205641</v>
      </c>
      <c r="AE5" s="588"/>
      <c r="AF5" s="588"/>
      <c r="AG5" s="588"/>
      <c r="AH5" s="588"/>
      <c r="AI5" s="588"/>
      <c r="AJ5" s="588"/>
      <c r="AK5" s="588"/>
      <c r="AL5" s="589">
        <v>11.2</v>
      </c>
      <c r="AM5" s="590"/>
      <c r="AN5" s="590"/>
      <c r="AO5" s="591"/>
      <c r="AP5" s="581" t="s">
        <v>211</v>
      </c>
      <c r="AQ5" s="582"/>
      <c r="AR5" s="582"/>
      <c r="AS5" s="582"/>
      <c r="AT5" s="582"/>
      <c r="AU5" s="582"/>
      <c r="AV5" s="582"/>
      <c r="AW5" s="582"/>
      <c r="AX5" s="582"/>
      <c r="AY5" s="582"/>
      <c r="AZ5" s="582"/>
      <c r="BA5" s="582"/>
      <c r="BB5" s="582"/>
      <c r="BC5" s="582"/>
      <c r="BD5" s="582"/>
      <c r="BE5" s="582"/>
      <c r="BF5" s="583"/>
      <c r="BG5" s="595">
        <v>205120</v>
      </c>
      <c r="BH5" s="596"/>
      <c r="BI5" s="596"/>
      <c r="BJ5" s="596"/>
      <c r="BK5" s="596"/>
      <c r="BL5" s="596"/>
      <c r="BM5" s="596"/>
      <c r="BN5" s="597"/>
      <c r="BO5" s="598">
        <v>99.7</v>
      </c>
      <c r="BP5" s="598"/>
      <c r="BQ5" s="598"/>
      <c r="BR5" s="598"/>
      <c r="BS5" s="599" t="s">
        <v>212</v>
      </c>
      <c r="BT5" s="599"/>
      <c r="BU5" s="599"/>
      <c r="BV5" s="599"/>
      <c r="BW5" s="599"/>
      <c r="BX5" s="599"/>
      <c r="BY5" s="599"/>
      <c r="BZ5" s="599"/>
      <c r="CA5" s="599"/>
      <c r="CB5" s="603"/>
      <c r="CD5" s="577" t="s">
        <v>206</v>
      </c>
      <c r="CE5" s="578"/>
      <c r="CF5" s="578"/>
      <c r="CG5" s="578"/>
      <c r="CH5" s="578"/>
      <c r="CI5" s="578"/>
      <c r="CJ5" s="578"/>
      <c r="CK5" s="578"/>
      <c r="CL5" s="578"/>
      <c r="CM5" s="578"/>
      <c r="CN5" s="578"/>
      <c r="CO5" s="578"/>
      <c r="CP5" s="578"/>
      <c r="CQ5" s="579"/>
      <c r="CR5" s="577" t="s">
        <v>213</v>
      </c>
      <c r="CS5" s="578"/>
      <c r="CT5" s="578"/>
      <c r="CU5" s="578"/>
      <c r="CV5" s="578"/>
      <c r="CW5" s="578"/>
      <c r="CX5" s="578"/>
      <c r="CY5" s="579"/>
      <c r="CZ5" s="577" t="s">
        <v>204</v>
      </c>
      <c r="DA5" s="578"/>
      <c r="DB5" s="578"/>
      <c r="DC5" s="579"/>
      <c r="DD5" s="577" t="s">
        <v>214</v>
      </c>
      <c r="DE5" s="578"/>
      <c r="DF5" s="578"/>
      <c r="DG5" s="578"/>
      <c r="DH5" s="578"/>
      <c r="DI5" s="578"/>
      <c r="DJ5" s="578"/>
      <c r="DK5" s="578"/>
      <c r="DL5" s="578"/>
      <c r="DM5" s="578"/>
      <c r="DN5" s="578"/>
      <c r="DO5" s="578"/>
      <c r="DP5" s="579"/>
      <c r="DQ5" s="577" t="s">
        <v>215</v>
      </c>
      <c r="DR5" s="578"/>
      <c r="DS5" s="578"/>
      <c r="DT5" s="578"/>
      <c r="DU5" s="578"/>
      <c r="DV5" s="578"/>
      <c r="DW5" s="578"/>
      <c r="DX5" s="578"/>
      <c r="DY5" s="578"/>
      <c r="DZ5" s="578"/>
      <c r="EA5" s="578"/>
      <c r="EB5" s="578"/>
      <c r="EC5" s="579"/>
    </row>
    <row r="6" spans="2:143" ht="11.25" customHeight="1" x14ac:dyDescent="0.15">
      <c r="B6" s="592" t="s">
        <v>216</v>
      </c>
      <c r="C6" s="593"/>
      <c r="D6" s="593"/>
      <c r="E6" s="593"/>
      <c r="F6" s="593"/>
      <c r="G6" s="593"/>
      <c r="H6" s="593"/>
      <c r="I6" s="593"/>
      <c r="J6" s="593"/>
      <c r="K6" s="593"/>
      <c r="L6" s="593"/>
      <c r="M6" s="593"/>
      <c r="N6" s="593"/>
      <c r="O6" s="593"/>
      <c r="P6" s="593"/>
      <c r="Q6" s="594"/>
      <c r="R6" s="595">
        <v>35907</v>
      </c>
      <c r="S6" s="596"/>
      <c r="T6" s="596"/>
      <c r="U6" s="596"/>
      <c r="V6" s="596"/>
      <c r="W6" s="596"/>
      <c r="X6" s="596"/>
      <c r="Y6" s="597"/>
      <c r="Z6" s="598">
        <v>1</v>
      </c>
      <c r="AA6" s="598"/>
      <c r="AB6" s="598"/>
      <c r="AC6" s="598"/>
      <c r="AD6" s="599">
        <v>35907</v>
      </c>
      <c r="AE6" s="599"/>
      <c r="AF6" s="599"/>
      <c r="AG6" s="599"/>
      <c r="AH6" s="599"/>
      <c r="AI6" s="599"/>
      <c r="AJ6" s="599"/>
      <c r="AK6" s="599"/>
      <c r="AL6" s="600">
        <v>2</v>
      </c>
      <c r="AM6" s="601"/>
      <c r="AN6" s="601"/>
      <c r="AO6" s="602"/>
      <c r="AP6" s="592" t="s">
        <v>217</v>
      </c>
      <c r="AQ6" s="593"/>
      <c r="AR6" s="593"/>
      <c r="AS6" s="593"/>
      <c r="AT6" s="593"/>
      <c r="AU6" s="593"/>
      <c r="AV6" s="593"/>
      <c r="AW6" s="593"/>
      <c r="AX6" s="593"/>
      <c r="AY6" s="593"/>
      <c r="AZ6" s="593"/>
      <c r="BA6" s="593"/>
      <c r="BB6" s="593"/>
      <c r="BC6" s="593"/>
      <c r="BD6" s="593"/>
      <c r="BE6" s="593"/>
      <c r="BF6" s="594"/>
      <c r="BG6" s="595">
        <v>205120</v>
      </c>
      <c r="BH6" s="596"/>
      <c r="BI6" s="596"/>
      <c r="BJ6" s="596"/>
      <c r="BK6" s="596"/>
      <c r="BL6" s="596"/>
      <c r="BM6" s="596"/>
      <c r="BN6" s="597"/>
      <c r="BO6" s="598">
        <v>99.7</v>
      </c>
      <c r="BP6" s="598"/>
      <c r="BQ6" s="598"/>
      <c r="BR6" s="598"/>
      <c r="BS6" s="599" t="s">
        <v>212</v>
      </c>
      <c r="BT6" s="599"/>
      <c r="BU6" s="599"/>
      <c r="BV6" s="599"/>
      <c r="BW6" s="599"/>
      <c r="BX6" s="599"/>
      <c r="BY6" s="599"/>
      <c r="BZ6" s="599"/>
      <c r="CA6" s="599"/>
      <c r="CB6" s="603"/>
      <c r="CD6" s="606" t="s">
        <v>218</v>
      </c>
      <c r="CE6" s="607"/>
      <c r="CF6" s="607"/>
      <c r="CG6" s="607"/>
      <c r="CH6" s="607"/>
      <c r="CI6" s="607"/>
      <c r="CJ6" s="607"/>
      <c r="CK6" s="607"/>
      <c r="CL6" s="607"/>
      <c r="CM6" s="607"/>
      <c r="CN6" s="607"/>
      <c r="CO6" s="607"/>
      <c r="CP6" s="607"/>
      <c r="CQ6" s="608"/>
      <c r="CR6" s="595">
        <v>59367</v>
      </c>
      <c r="CS6" s="596"/>
      <c r="CT6" s="596"/>
      <c r="CU6" s="596"/>
      <c r="CV6" s="596"/>
      <c r="CW6" s="596"/>
      <c r="CX6" s="596"/>
      <c r="CY6" s="597"/>
      <c r="CZ6" s="598">
        <v>1.8</v>
      </c>
      <c r="DA6" s="598"/>
      <c r="DB6" s="598"/>
      <c r="DC6" s="598"/>
      <c r="DD6" s="604" t="s">
        <v>212</v>
      </c>
      <c r="DE6" s="596"/>
      <c r="DF6" s="596"/>
      <c r="DG6" s="596"/>
      <c r="DH6" s="596"/>
      <c r="DI6" s="596"/>
      <c r="DJ6" s="596"/>
      <c r="DK6" s="596"/>
      <c r="DL6" s="596"/>
      <c r="DM6" s="596"/>
      <c r="DN6" s="596"/>
      <c r="DO6" s="596"/>
      <c r="DP6" s="597"/>
      <c r="DQ6" s="604">
        <v>59367</v>
      </c>
      <c r="DR6" s="596"/>
      <c r="DS6" s="596"/>
      <c r="DT6" s="596"/>
      <c r="DU6" s="596"/>
      <c r="DV6" s="596"/>
      <c r="DW6" s="596"/>
      <c r="DX6" s="596"/>
      <c r="DY6" s="596"/>
      <c r="DZ6" s="596"/>
      <c r="EA6" s="596"/>
      <c r="EB6" s="596"/>
      <c r="EC6" s="605"/>
    </row>
    <row r="7" spans="2:143" ht="11.25" customHeight="1" x14ac:dyDescent="0.15">
      <c r="B7" s="592" t="s">
        <v>219</v>
      </c>
      <c r="C7" s="593"/>
      <c r="D7" s="593"/>
      <c r="E7" s="593"/>
      <c r="F7" s="593"/>
      <c r="G7" s="593"/>
      <c r="H7" s="593"/>
      <c r="I7" s="593"/>
      <c r="J7" s="593"/>
      <c r="K7" s="593"/>
      <c r="L7" s="593"/>
      <c r="M7" s="593"/>
      <c r="N7" s="593"/>
      <c r="O7" s="593"/>
      <c r="P7" s="593"/>
      <c r="Q7" s="594"/>
      <c r="R7" s="595">
        <v>178</v>
      </c>
      <c r="S7" s="596"/>
      <c r="T7" s="596"/>
      <c r="U7" s="596"/>
      <c r="V7" s="596"/>
      <c r="W7" s="596"/>
      <c r="X7" s="596"/>
      <c r="Y7" s="597"/>
      <c r="Z7" s="598">
        <v>0</v>
      </c>
      <c r="AA7" s="598"/>
      <c r="AB7" s="598"/>
      <c r="AC7" s="598"/>
      <c r="AD7" s="599">
        <v>178</v>
      </c>
      <c r="AE7" s="599"/>
      <c r="AF7" s="599"/>
      <c r="AG7" s="599"/>
      <c r="AH7" s="599"/>
      <c r="AI7" s="599"/>
      <c r="AJ7" s="599"/>
      <c r="AK7" s="599"/>
      <c r="AL7" s="600">
        <v>0</v>
      </c>
      <c r="AM7" s="601"/>
      <c r="AN7" s="601"/>
      <c r="AO7" s="602"/>
      <c r="AP7" s="592" t="s">
        <v>220</v>
      </c>
      <c r="AQ7" s="593"/>
      <c r="AR7" s="593"/>
      <c r="AS7" s="593"/>
      <c r="AT7" s="593"/>
      <c r="AU7" s="593"/>
      <c r="AV7" s="593"/>
      <c r="AW7" s="593"/>
      <c r="AX7" s="593"/>
      <c r="AY7" s="593"/>
      <c r="AZ7" s="593"/>
      <c r="BA7" s="593"/>
      <c r="BB7" s="593"/>
      <c r="BC7" s="593"/>
      <c r="BD7" s="593"/>
      <c r="BE7" s="593"/>
      <c r="BF7" s="594"/>
      <c r="BG7" s="595">
        <v>82960</v>
      </c>
      <c r="BH7" s="596"/>
      <c r="BI7" s="596"/>
      <c r="BJ7" s="596"/>
      <c r="BK7" s="596"/>
      <c r="BL7" s="596"/>
      <c r="BM7" s="596"/>
      <c r="BN7" s="597"/>
      <c r="BO7" s="598">
        <v>40.299999999999997</v>
      </c>
      <c r="BP7" s="598"/>
      <c r="BQ7" s="598"/>
      <c r="BR7" s="598"/>
      <c r="BS7" s="599" t="s">
        <v>212</v>
      </c>
      <c r="BT7" s="599"/>
      <c r="BU7" s="599"/>
      <c r="BV7" s="599"/>
      <c r="BW7" s="599"/>
      <c r="BX7" s="599"/>
      <c r="BY7" s="599"/>
      <c r="BZ7" s="599"/>
      <c r="CA7" s="599"/>
      <c r="CB7" s="603"/>
      <c r="CD7" s="609" t="s">
        <v>221</v>
      </c>
      <c r="CE7" s="610"/>
      <c r="CF7" s="610"/>
      <c r="CG7" s="610"/>
      <c r="CH7" s="610"/>
      <c r="CI7" s="610"/>
      <c r="CJ7" s="610"/>
      <c r="CK7" s="610"/>
      <c r="CL7" s="610"/>
      <c r="CM7" s="610"/>
      <c r="CN7" s="610"/>
      <c r="CO7" s="610"/>
      <c r="CP7" s="610"/>
      <c r="CQ7" s="611"/>
      <c r="CR7" s="595">
        <v>642882</v>
      </c>
      <c r="CS7" s="596"/>
      <c r="CT7" s="596"/>
      <c r="CU7" s="596"/>
      <c r="CV7" s="596"/>
      <c r="CW7" s="596"/>
      <c r="CX7" s="596"/>
      <c r="CY7" s="597"/>
      <c r="CZ7" s="598">
        <v>19.3</v>
      </c>
      <c r="DA7" s="598"/>
      <c r="DB7" s="598"/>
      <c r="DC7" s="598"/>
      <c r="DD7" s="604">
        <v>23209</v>
      </c>
      <c r="DE7" s="596"/>
      <c r="DF7" s="596"/>
      <c r="DG7" s="596"/>
      <c r="DH7" s="596"/>
      <c r="DI7" s="596"/>
      <c r="DJ7" s="596"/>
      <c r="DK7" s="596"/>
      <c r="DL7" s="596"/>
      <c r="DM7" s="596"/>
      <c r="DN7" s="596"/>
      <c r="DO7" s="596"/>
      <c r="DP7" s="597"/>
      <c r="DQ7" s="604">
        <v>513196</v>
      </c>
      <c r="DR7" s="596"/>
      <c r="DS7" s="596"/>
      <c r="DT7" s="596"/>
      <c r="DU7" s="596"/>
      <c r="DV7" s="596"/>
      <c r="DW7" s="596"/>
      <c r="DX7" s="596"/>
      <c r="DY7" s="596"/>
      <c r="DZ7" s="596"/>
      <c r="EA7" s="596"/>
      <c r="EB7" s="596"/>
      <c r="EC7" s="605"/>
    </row>
    <row r="8" spans="2:143" ht="11.25" customHeight="1" x14ac:dyDescent="0.15">
      <c r="B8" s="592" t="s">
        <v>222</v>
      </c>
      <c r="C8" s="593"/>
      <c r="D8" s="593"/>
      <c r="E8" s="593"/>
      <c r="F8" s="593"/>
      <c r="G8" s="593"/>
      <c r="H8" s="593"/>
      <c r="I8" s="593"/>
      <c r="J8" s="593"/>
      <c r="K8" s="593"/>
      <c r="L8" s="593"/>
      <c r="M8" s="593"/>
      <c r="N8" s="593"/>
      <c r="O8" s="593"/>
      <c r="P8" s="593"/>
      <c r="Q8" s="594"/>
      <c r="R8" s="595">
        <v>413</v>
      </c>
      <c r="S8" s="596"/>
      <c r="T8" s="596"/>
      <c r="U8" s="596"/>
      <c r="V8" s="596"/>
      <c r="W8" s="596"/>
      <c r="X8" s="596"/>
      <c r="Y8" s="597"/>
      <c r="Z8" s="598">
        <v>0</v>
      </c>
      <c r="AA8" s="598"/>
      <c r="AB8" s="598"/>
      <c r="AC8" s="598"/>
      <c r="AD8" s="599">
        <v>413</v>
      </c>
      <c r="AE8" s="599"/>
      <c r="AF8" s="599"/>
      <c r="AG8" s="599"/>
      <c r="AH8" s="599"/>
      <c r="AI8" s="599"/>
      <c r="AJ8" s="599"/>
      <c r="AK8" s="599"/>
      <c r="AL8" s="600">
        <v>0</v>
      </c>
      <c r="AM8" s="601"/>
      <c r="AN8" s="601"/>
      <c r="AO8" s="602"/>
      <c r="AP8" s="592" t="s">
        <v>223</v>
      </c>
      <c r="AQ8" s="593"/>
      <c r="AR8" s="593"/>
      <c r="AS8" s="593"/>
      <c r="AT8" s="593"/>
      <c r="AU8" s="593"/>
      <c r="AV8" s="593"/>
      <c r="AW8" s="593"/>
      <c r="AX8" s="593"/>
      <c r="AY8" s="593"/>
      <c r="AZ8" s="593"/>
      <c r="BA8" s="593"/>
      <c r="BB8" s="593"/>
      <c r="BC8" s="593"/>
      <c r="BD8" s="593"/>
      <c r="BE8" s="593"/>
      <c r="BF8" s="594"/>
      <c r="BG8" s="595">
        <v>4922</v>
      </c>
      <c r="BH8" s="596"/>
      <c r="BI8" s="596"/>
      <c r="BJ8" s="596"/>
      <c r="BK8" s="596"/>
      <c r="BL8" s="596"/>
      <c r="BM8" s="596"/>
      <c r="BN8" s="597"/>
      <c r="BO8" s="598">
        <v>2.4</v>
      </c>
      <c r="BP8" s="598"/>
      <c r="BQ8" s="598"/>
      <c r="BR8" s="598"/>
      <c r="BS8" s="604" t="s">
        <v>113</v>
      </c>
      <c r="BT8" s="596"/>
      <c r="BU8" s="596"/>
      <c r="BV8" s="596"/>
      <c r="BW8" s="596"/>
      <c r="BX8" s="596"/>
      <c r="BY8" s="596"/>
      <c r="BZ8" s="596"/>
      <c r="CA8" s="596"/>
      <c r="CB8" s="605"/>
      <c r="CD8" s="609" t="s">
        <v>224</v>
      </c>
      <c r="CE8" s="610"/>
      <c r="CF8" s="610"/>
      <c r="CG8" s="610"/>
      <c r="CH8" s="610"/>
      <c r="CI8" s="610"/>
      <c r="CJ8" s="610"/>
      <c r="CK8" s="610"/>
      <c r="CL8" s="610"/>
      <c r="CM8" s="610"/>
      <c r="CN8" s="610"/>
      <c r="CO8" s="610"/>
      <c r="CP8" s="610"/>
      <c r="CQ8" s="611"/>
      <c r="CR8" s="595">
        <v>802596</v>
      </c>
      <c r="CS8" s="596"/>
      <c r="CT8" s="596"/>
      <c r="CU8" s="596"/>
      <c r="CV8" s="596"/>
      <c r="CW8" s="596"/>
      <c r="CX8" s="596"/>
      <c r="CY8" s="597"/>
      <c r="CZ8" s="598">
        <v>24.1</v>
      </c>
      <c r="DA8" s="598"/>
      <c r="DB8" s="598"/>
      <c r="DC8" s="598"/>
      <c r="DD8" s="604" t="s">
        <v>212</v>
      </c>
      <c r="DE8" s="596"/>
      <c r="DF8" s="596"/>
      <c r="DG8" s="596"/>
      <c r="DH8" s="596"/>
      <c r="DI8" s="596"/>
      <c r="DJ8" s="596"/>
      <c r="DK8" s="596"/>
      <c r="DL8" s="596"/>
      <c r="DM8" s="596"/>
      <c r="DN8" s="596"/>
      <c r="DO8" s="596"/>
      <c r="DP8" s="597"/>
      <c r="DQ8" s="604">
        <v>401344</v>
      </c>
      <c r="DR8" s="596"/>
      <c r="DS8" s="596"/>
      <c r="DT8" s="596"/>
      <c r="DU8" s="596"/>
      <c r="DV8" s="596"/>
      <c r="DW8" s="596"/>
      <c r="DX8" s="596"/>
      <c r="DY8" s="596"/>
      <c r="DZ8" s="596"/>
      <c r="EA8" s="596"/>
      <c r="EB8" s="596"/>
      <c r="EC8" s="605"/>
    </row>
    <row r="9" spans="2:143" ht="11.25" customHeight="1" x14ac:dyDescent="0.15">
      <c r="B9" s="592" t="s">
        <v>225</v>
      </c>
      <c r="C9" s="593"/>
      <c r="D9" s="593"/>
      <c r="E9" s="593"/>
      <c r="F9" s="593"/>
      <c r="G9" s="593"/>
      <c r="H9" s="593"/>
      <c r="I9" s="593"/>
      <c r="J9" s="593"/>
      <c r="K9" s="593"/>
      <c r="L9" s="593"/>
      <c r="M9" s="593"/>
      <c r="N9" s="593"/>
      <c r="O9" s="593"/>
      <c r="P9" s="593"/>
      <c r="Q9" s="594"/>
      <c r="R9" s="595">
        <v>302</v>
      </c>
      <c r="S9" s="596"/>
      <c r="T9" s="596"/>
      <c r="U9" s="596"/>
      <c r="V9" s="596"/>
      <c r="W9" s="596"/>
      <c r="X9" s="596"/>
      <c r="Y9" s="597"/>
      <c r="Z9" s="598">
        <v>0</v>
      </c>
      <c r="AA9" s="598"/>
      <c r="AB9" s="598"/>
      <c r="AC9" s="598"/>
      <c r="AD9" s="599">
        <v>302</v>
      </c>
      <c r="AE9" s="599"/>
      <c r="AF9" s="599"/>
      <c r="AG9" s="599"/>
      <c r="AH9" s="599"/>
      <c r="AI9" s="599"/>
      <c r="AJ9" s="599"/>
      <c r="AK9" s="599"/>
      <c r="AL9" s="600">
        <v>0</v>
      </c>
      <c r="AM9" s="601"/>
      <c r="AN9" s="601"/>
      <c r="AO9" s="602"/>
      <c r="AP9" s="592" t="s">
        <v>226</v>
      </c>
      <c r="AQ9" s="593"/>
      <c r="AR9" s="593"/>
      <c r="AS9" s="593"/>
      <c r="AT9" s="593"/>
      <c r="AU9" s="593"/>
      <c r="AV9" s="593"/>
      <c r="AW9" s="593"/>
      <c r="AX9" s="593"/>
      <c r="AY9" s="593"/>
      <c r="AZ9" s="593"/>
      <c r="BA9" s="593"/>
      <c r="BB9" s="593"/>
      <c r="BC9" s="593"/>
      <c r="BD9" s="593"/>
      <c r="BE9" s="593"/>
      <c r="BF9" s="594"/>
      <c r="BG9" s="595">
        <v>69657</v>
      </c>
      <c r="BH9" s="596"/>
      <c r="BI9" s="596"/>
      <c r="BJ9" s="596"/>
      <c r="BK9" s="596"/>
      <c r="BL9" s="596"/>
      <c r="BM9" s="596"/>
      <c r="BN9" s="597"/>
      <c r="BO9" s="598">
        <v>33.9</v>
      </c>
      <c r="BP9" s="598"/>
      <c r="BQ9" s="598"/>
      <c r="BR9" s="598"/>
      <c r="BS9" s="604" t="s">
        <v>113</v>
      </c>
      <c r="BT9" s="596"/>
      <c r="BU9" s="596"/>
      <c r="BV9" s="596"/>
      <c r="BW9" s="596"/>
      <c r="BX9" s="596"/>
      <c r="BY9" s="596"/>
      <c r="BZ9" s="596"/>
      <c r="CA9" s="596"/>
      <c r="CB9" s="605"/>
      <c r="CD9" s="609" t="s">
        <v>227</v>
      </c>
      <c r="CE9" s="610"/>
      <c r="CF9" s="610"/>
      <c r="CG9" s="610"/>
      <c r="CH9" s="610"/>
      <c r="CI9" s="610"/>
      <c r="CJ9" s="610"/>
      <c r="CK9" s="610"/>
      <c r="CL9" s="610"/>
      <c r="CM9" s="610"/>
      <c r="CN9" s="610"/>
      <c r="CO9" s="610"/>
      <c r="CP9" s="610"/>
      <c r="CQ9" s="611"/>
      <c r="CR9" s="595">
        <v>250123</v>
      </c>
      <c r="CS9" s="596"/>
      <c r="CT9" s="596"/>
      <c r="CU9" s="596"/>
      <c r="CV9" s="596"/>
      <c r="CW9" s="596"/>
      <c r="CX9" s="596"/>
      <c r="CY9" s="597"/>
      <c r="CZ9" s="598">
        <v>7.5</v>
      </c>
      <c r="DA9" s="598"/>
      <c r="DB9" s="598"/>
      <c r="DC9" s="598"/>
      <c r="DD9" s="604">
        <v>1161</v>
      </c>
      <c r="DE9" s="596"/>
      <c r="DF9" s="596"/>
      <c r="DG9" s="596"/>
      <c r="DH9" s="596"/>
      <c r="DI9" s="596"/>
      <c r="DJ9" s="596"/>
      <c r="DK9" s="596"/>
      <c r="DL9" s="596"/>
      <c r="DM9" s="596"/>
      <c r="DN9" s="596"/>
      <c r="DO9" s="596"/>
      <c r="DP9" s="597"/>
      <c r="DQ9" s="604">
        <v>245106</v>
      </c>
      <c r="DR9" s="596"/>
      <c r="DS9" s="596"/>
      <c r="DT9" s="596"/>
      <c r="DU9" s="596"/>
      <c r="DV9" s="596"/>
      <c r="DW9" s="596"/>
      <c r="DX9" s="596"/>
      <c r="DY9" s="596"/>
      <c r="DZ9" s="596"/>
      <c r="EA9" s="596"/>
      <c r="EB9" s="596"/>
      <c r="EC9" s="605"/>
    </row>
    <row r="10" spans="2:143" ht="11.25" customHeight="1" x14ac:dyDescent="0.15">
      <c r="B10" s="592" t="s">
        <v>228</v>
      </c>
      <c r="C10" s="593"/>
      <c r="D10" s="593"/>
      <c r="E10" s="593"/>
      <c r="F10" s="593"/>
      <c r="G10" s="593"/>
      <c r="H10" s="593"/>
      <c r="I10" s="593"/>
      <c r="J10" s="593"/>
      <c r="K10" s="593"/>
      <c r="L10" s="593"/>
      <c r="M10" s="593"/>
      <c r="N10" s="593"/>
      <c r="O10" s="593"/>
      <c r="P10" s="593"/>
      <c r="Q10" s="594"/>
      <c r="R10" s="595">
        <v>52256</v>
      </c>
      <c r="S10" s="596"/>
      <c r="T10" s="596"/>
      <c r="U10" s="596"/>
      <c r="V10" s="596"/>
      <c r="W10" s="596"/>
      <c r="X10" s="596"/>
      <c r="Y10" s="597"/>
      <c r="Z10" s="598">
        <v>1.4</v>
      </c>
      <c r="AA10" s="598"/>
      <c r="AB10" s="598"/>
      <c r="AC10" s="598"/>
      <c r="AD10" s="599">
        <v>52256</v>
      </c>
      <c r="AE10" s="599"/>
      <c r="AF10" s="599"/>
      <c r="AG10" s="599"/>
      <c r="AH10" s="599"/>
      <c r="AI10" s="599"/>
      <c r="AJ10" s="599"/>
      <c r="AK10" s="599"/>
      <c r="AL10" s="600">
        <v>2.8</v>
      </c>
      <c r="AM10" s="601"/>
      <c r="AN10" s="601"/>
      <c r="AO10" s="602"/>
      <c r="AP10" s="592" t="s">
        <v>229</v>
      </c>
      <c r="AQ10" s="593"/>
      <c r="AR10" s="593"/>
      <c r="AS10" s="593"/>
      <c r="AT10" s="593"/>
      <c r="AU10" s="593"/>
      <c r="AV10" s="593"/>
      <c r="AW10" s="593"/>
      <c r="AX10" s="593"/>
      <c r="AY10" s="593"/>
      <c r="AZ10" s="593"/>
      <c r="BA10" s="593"/>
      <c r="BB10" s="593"/>
      <c r="BC10" s="593"/>
      <c r="BD10" s="593"/>
      <c r="BE10" s="593"/>
      <c r="BF10" s="594"/>
      <c r="BG10" s="595">
        <v>5516</v>
      </c>
      <c r="BH10" s="596"/>
      <c r="BI10" s="596"/>
      <c r="BJ10" s="596"/>
      <c r="BK10" s="596"/>
      <c r="BL10" s="596"/>
      <c r="BM10" s="596"/>
      <c r="BN10" s="597"/>
      <c r="BO10" s="598">
        <v>2.7</v>
      </c>
      <c r="BP10" s="598"/>
      <c r="BQ10" s="598"/>
      <c r="BR10" s="598"/>
      <c r="BS10" s="604" t="s">
        <v>113</v>
      </c>
      <c r="BT10" s="596"/>
      <c r="BU10" s="596"/>
      <c r="BV10" s="596"/>
      <c r="BW10" s="596"/>
      <c r="BX10" s="596"/>
      <c r="BY10" s="596"/>
      <c r="BZ10" s="596"/>
      <c r="CA10" s="596"/>
      <c r="CB10" s="605"/>
      <c r="CD10" s="609" t="s">
        <v>230</v>
      </c>
      <c r="CE10" s="610"/>
      <c r="CF10" s="610"/>
      <c r="CG10" s="610"/>
      <c r="CH10" s="610"/>
      <c r="CI10" s="610"/>
      <c r="CJ10" s="610"/>
      <c r="CK10" s="610"/>
      <c r="CL10" s="610"/>
      <c r="CM10" s="610"/>
      <c r="CN10" s="610"/>
      <c r="CO10" s="610"/>
      <c r="CP10" s="610"/>
      <c r="CQ10" s="611"/>
      <c r="CR10" s="595" t="s">
        <v>113</v>
      </c>
      <c r="CS10" s="596"/>
      <c r="CT10" s="596"/>
      <c r="CU10" s="596"/>
      <c r="CV10" s="596"/>
      <c r="CW10" s="596"/>
      <c r="CX10" s="596"/>
      <c r="CY10" s="597"/>
      <c r="CZ10" s="598" t="s">
        <v>113</v>
      </c>
      <c r="DA10" s="598"/>
      <c r="DB10" s="598"/>
      <c r="DC10" s="598"/>
      <c r="DD10" s="604" t="s">
        <v>113</v>
      </c>
      <c r="DE10" s="596"/>
      <c r="DF10" s="596"/>
      <c r="DG10" s="596"/>
      <c r="DH10" s="596"/>
      <c r="DI10" s="596"/>
      <c r="DJ10" s="596"/>
      <c r="DK10" s="596"/>
      <c r="DL10" s="596"/>
      <c r="DM10" s="596"/>
      <c r="DN10" s="596"/>
      <c r="DO10" s="596"/>
      <c r="DP10" s="597"/>
      <c r="DQ10" s="604" t="s">
        <v>113</v>
      </c>
      <c r="DR10" s="596"/>
      <c r="DS10" s="596"/>
      <c r="DT10" s="596"/>
      <c r="DU10" s="596"/>
      <c r="DV10" s="596"/>
      <c r="DW10" s="596"/>
      <c r="DX10" s="596"/>
      <c r="DY10" s="596"/>
      <c r="DZ10" s="596"/>
      <c r="EA10" s="596"/>
      <c r="EB10" s="596"/>
      <c r="EC10" s="605"/>
    </row>
    <row r="11" spans="2:143" ht="11.25" customHeight="1" x14ac:dyDescent="0.15">
      <c r="B11" s="592" t="s">
        <v>231</v>
      </c>
      <c r="C11" s="593"/>
      <c r="D11" s="593"/>
      <c r="E11" s="593"/>
      <c r="F11" s="593"/>
      <c r="G11" s="593"/>
      <c r="H11" s="593"/>
      <c r="I11" s="593"/>
      <c r="J11" s="593"/>
      <c r="K11" s="593"/>
      <c r="L11" s="593"/>
      <c r="M11" s="593"/>
      <c r="N11" s="593"/>
      <c r="O11" s="593"/>
      <c r="P11" s="593"/>
      <c r="Q11" s="594"/>
      <c r="R11" s="595" t="s">
        <v>113</v>
      </c>
      <c r="S11" s="596"/>
      <c r="T11" s="596"/>
      <c r="U11" s="596"/>
      <c r="V11" s="596"/>
      <c r="W11" s="596"/>
      <c r="X11" s="596"/>
      <c r="Y11" s="597"/>
      <c r="Z11" s="598" t="s">
        <v>113</v>
      </c>
      <c r="AA11" s="598"/>
      <c r="AB11" s="598"/>
      <c r="AC11" s="598"/>
      <c r="AD11" s="599" t="s">
        <v>113</v>
      </c>
      <c r="AE11" s="599"/>
      <c r="AF11" s="599"/>
      <c r="AG11" s="599"/>
      <c r="AH11" s="599"/>
      <c r="AI11" s="599"/>
      <c r="AJ11" s="599"/>
      <c r="AK11" s="599"/>
      <c r="AL11" s="600" t="s">
        <v>113</v>
      </c>
      <c r="AM11" s="601"/>
      <c r="AN11" s="601"/>
      <c r="AO11" s="602"/>
      <c r="AP11" s="592" t="s">
        <v>232</v>
      </c>
      <c r="AQ11" s="593"/>
      <c r="AR11" s="593"/>
      <c r="AS11" s="593"/>
      <c r="AT11" s="593"/>
      <c r="AU11" s="593"/>
      <c r="AV11" s="593"/>
      <c r="AW11" s="593"/>
      <c r="AX11" s="593"/>
      <c r="AY11" s="593"/>
      <c r="AZ11" s="593"/>
      <c r="BA11" s="593"/>
      <c r="BB11" s="593"/>
      <c r="BC11" s="593"/>
      <c r="BD11" s="593"/>
      <c r="BE11" s="593"/>
      <c r="BF11" s="594"/>
      <c r="BG11" s="595">
        <v>2865</v>
      </c>
      <c r="BH11" s="596"/>
      <c r="BI11" s="596"/>
      <c r="BJ11" s="596"/>
      <c r="BK11" s="596"/>
      <c r="BL11" s="596"/>
      <c r="BM11" s="596"/>
      <c r="BN11" s="597"/>
      <c r="BO11" s="598">
        <v>1.4</v>
      </c>
      <c r="BP11" s="598"/>
      <c r="BQ11" s="598"/>
      <c r="BR11" s="598"/>
      <c r="BS11" s="604" t="s">
        <v>113</v>
      </c>
      <c r="BT11" s="596"/>
      <c r="BU11" s="596"/>
      <c r="BV11" s="596"/>
      <c r="BW11" s="596"/>
      <c r="BX11" s="596"/>
      <c r="BY11" s="596"/>
      <c r="BZ11" s="596"/>
      <c r="CA11" s="596"/>
      <c r="CB11" s="605"/>
      <c r="CD11" s="609" t="s">
        <v>233</v>
      </c>
      <c r="CE11" s="610"/>
      <c r="CF11" s="610"/>
      <c r="CG11" s="610"/>
      <c r="CH11" s="610"/>
      <c r="CI11" s="610"/>
      <c r="CJ11" s="610"/>
      <c r="CK11" s="610"/>
      <c r="CL11" s="610"/>
      <c r="CM11" s="610"/>
      <c r="CN11" s="610"/>
      <c r="CO11" s="610"/>
      <c r="CP11" s="610"/>
      <c r="CQ11" s="611"/>
      <c r="CR11" s="595">
        <v>262898</v>
      </c>
      <c r="CS11" s="596"/>
      <c r="CT11" s="596"/>
      <c r="CU11" s="596"/>
      <c r="CV11" s="596"/>
      <c r="CW11" s="596"/>
      <c r="CX11" s="596"/>
      <c r="CY11" s="597"/>
      <c r="CZ11" s="598">
        <v>7.9</v>
      </c>
      <c r="DA11" s="598"/>
      <c r="DB11" s="598"/>
      <c r="DC11" s="598"/>
      <c r="DD11" s="604">
        <v>12642</v>
      </c>
      <c r="DE11" s="596"/>
      <c r="DF11" s="596"/>
      <c r="DG11" s="596"/>
      <c r="DH11" s="596"/>
      <c r="DI11" s="596"/>
      <c r="DJ11" s="596"/>
      <c r="DK11" s="596"/>
      <c r="DL11" s="596"/>
      <c r="DM11" s="596"/>
      <c r="DN11" s="596"/>
      <c r="DO11" s="596"/>
      <c r="DP11" s="597"/>
      <c r="DQ11" s="604">
        <v>203229</v>
      </c>
      <c r="DR11" s="596"/>
      <c r="DS11" s="596"/>
      <c r="DT11" s="596"/>
      <c r="DU11" s="596"/>
      <c r="DV11" s="596"/>
      <c r="DW11" s="596"/>
      <c r="DX11" s="596"/>
      <c r="DY11" s="596"/>
      <c r="DZ11" s="596"/>
      <c r="EA11" s="596"/>
      <c r="EB11" s="596"/>
      <c r="EC11" s="605"/>
    </row>
    <row r="12" spans="2:143" ht="11.25" customHeight="1" x14ac:dyDescent="0.15">
      <c r="B12" s="592" t="s">
        <v>234</v>
      </c>
      <c r="C12" s="593"/>
      <c r="D12" s="593"/>
      <c r="E12" s="593"/>
      <c r="F12" s="593"/>
      <c r="G12" s="593"/>
      <c r="H12" s="593"/>
      <c r="I12" s="593"/>
      <c r="J12" s="593"/>
      <c r="K12" s="593"/>
      <c r="L12" s="593"/>
      <c r="M12" s="593"/>
      <c r="N12" s="593"/>
      <c r="O12" s="593"/>
      <c r="P12" s="593"/>
      <c r="Q12" s="594"/>
      <c r="R12" s="595" t="s">
        <v>113</v>
      </c>
      <c r="S12" s="596"/>
      <c r="T12" s="596"/>
      <c r="U12" s="596"/>
      <c r="V12" s="596"/>
      <c r="W12" s="596"/>
      <c r="X12" s="596"/>
      <c r="Y12" s="597"/>
      <c r="Z12" s="598" t="s">
        <v>113</v>
      </c>
      <c r="AA12" s="598"/>
      <c r="AB12" s="598"/>
      <c r="AC12" s="598"/>
      <c r="AD12" s="599" t="s">
        <v>113</v>
      </c>
      <c r="AE12" s="599"/>
      <c r="AF12" s="599"/>
      <c r="AG12" s="599"/>
      <c r="AH12" s="599"/>
      <c r="AI12" s="599"/>
      <c r="AJ12" s="599"/>
      <c r="AK12" s="599"/>
      <c r="AL12" s="600" t="s">
        <v>113</v>
      </c>
      <c r="AM12" s="601"/>
      <c r="AN12" s="601"/>
      <c r="AO12" s="602"/>
      <c r="AP12" s="592" t="s">
        <v>235</v>
      </c>
      <c r="AQ12" s="593"/>
      <c r="AR12" s="593"/>
      <c r="AS12" s="593"/>
      <c r="AT12" s="593"/>
      <c r="AU12" s="593"/>
      <c r="AV12" s="593"/>
      <c r="AW12" s="593"/>
      <c r="AX12" s="593"/>
      <c r="AY12" s="593"/>
      <c r="AZ12" s="593"/>
      <c r="BA12" s="593"/>
      <c r="BB12" s="593"/>
      <c r="BC12" s="593"/>
      <c r="BD12" s="593"/>
      <c r="BE12" s="593"/>
      <c r="BF12" s="594"/>
      <c r="BG12" s="595">
        <v>94345</v>
      </c>
      <c r="BH12" s="596"/>
      <c r="BI12" s="596"/>
      <c r="BJ12" s="596"/>
      <c r="BK12" s="596"/>
      <c r="BL12" s="596"/>
      <c r="BM12" s="596"/>
      <c r="BN12" s="597"/>
      <c r="BO12" s="598">
        <v>45.9</v>
      </c>
      <c r="BP12" s="598"/>
      <c r="BQ12" s="598"/>
      <c r="BR12" s="598"/>
      <c r="BS12" s="604" t="s">
        <v>113</v>
      </c>
      <c r="BT12" s="596"/>
      <c r="BU12" s="596"/>
      <c r="BV12" s="596"/>
      <c r="BW12" s="596"/>
      <c r="BX12" s="596"/>
      <c r="BY12" s="596"/>
      <c r="BZ12" s="596"/>
      <c r="CA12" s="596"/>
      <c r="CB12" s="605"/>
      <c r="CD12" s="609" t="s">
        <v>236</v>
      </c>
      <c r="CE12" s="610"/>
      <c r="CF12" s="610"/>
      <c r="CG12" s="610"/>
      <c r="CH12" s="610"/>
      <c r="CI12" s="610"/>
      <c r="CJ12" s="610"/>
      <c r="CK12" s="610"/>
      <c r="CL12" s="610"/>
      <c r="CM12" s="610"/>
      <c r="CN12" s="610"/>
      <c r="CO12" s="610"/>
      <c r="CP12" s="610"/>
      <c r="CQ12" s="611"/>
      <c r="CR12" s="595">
        <v>48627</v>
      </c>
      <c r="CS12" s="596"/>
      <c r="CT12" s="596"/>
      <c r="CU12" s="596"/>
      <c r="CV12" s="596"/>
      <c r="CW12" s="596"/>
      <c r="CX12" s="596"/>
      <c r="CY12" s="597"/>
      <c r="CZ12" s="598">
        <v>1.5</v>
      </c>
      <c r="DA12" s="598"/>
      <c r="DB12" s="598"/>
      <c r="DC12" s="598"/>
      <c r="DD12" s="604">
        <v>3509</v>
      </c>
      <c r="DE12" s="596"/>
      <c r="DF12" s="596"/>
      <c r="DG12" s="596"/>
      <c r="DH12" s="596"/>
      <c r="DI12" s="596"/>
      <c r="DJ12" s="596"/>
      <c r="DK12" s="596"/>
      <c r="DL12" s="596"/>
      <c r="DM12" s="596"/>
      <c r="DN12" s="596"/>
      <c r="DO12" s="596"/>
      <c r="DP12" s="597"/>
      <c r="DQ12" s="604">
        <v>42213</v>
      </c>
      <c r="DR12" s="596"/>
      <c r="DS12" s="596"/>
      <c r="DT12" s="596"/>
      <c r="DU12" s="596"/>
      <c r="DV12" s="596"/>
      <c r="DW12" s="596"/>
      <c r="DX12" s="596"/>
      <c r="DY12" s="596"/>
      <c r="DZ12" s="596"/>
      <c r="EA12" s="596"/>
      <c r="EB12" s="596"/>
      <c r="EC12" s="605"/>
    </row>
    <row r="13" spans="2:143" ht="11.25" customHeight="1" x14ac:dyDescent="0.15">
      <c r="B13" s="592" t="s">
        <v>237</v>
      </c>
      <c r="C13" s="593"/>
      <c r="D13" s="593"/>
      <c r="E13" s="593"/>
      <c r="F13" s="593"/>
      <c r="G13" s="593"/>
      <c r="H13" s="593"/>
      <c r="I13" s="593"/>
      <c r="J13" s="593"/>
      <c r="K13" s="593"/>
      <c r="L13" s="593"/>
      <c r="M13" s="593"/>
      <c r="N13" s="593"/>
      <c r="O13" s="593"/>
      <c r="P13" s="593"/>
      <c r="Q13" s="594"/>
      <c r="R13" s="595">
        <v>6068</v>
      </c>
      <c r="S13" s="596"/>
      <c r="T13" s="596"/>
      <c r="U13" s="596"/>
      <c r="V13" s="596"/>
      <c r="W13" s="596"/>
      <c r="X13" s="596"/>
      <c r="Y13" s="597"/>
      <c r="Z13" s="598">
        <v>0.2</v>
      </c>
      <c r="AA13" s="598"/>
      <c r="AB13" s="598"/>
      <c r="AC13" s="598"/>
      <c r="AD13" s="599">
        <v>6068</v>
      </c>
      <c r="AE13" s="599"/>
      <c r="AF13" s="599"/>
      <c r="AG13" s="599"/>
      <c r="AH13" s="599"/>
      <c r="AI13" s="599"/>
      <c r="AJ13" s="599"/>
      <c r="AK13" s="599"/>
      <c r="AL13" s="600">
        <v>0.3</v>
      </c>
      <c r="AM13" s="601"/>
      <c r="AN13" s="601"/>
      <c r="AO13" s="602"/>
      <c r="AP13" s="592" t="s">
        <v>238</v>
      </c>
      <c r="AQ13" s="593"/>
      <c r="AR13" s="593"/>
      <c r="AS13" s="593"/>
      <c r="AT13" s="593"/>
      <c r="AU13" s="593"/>
      <c r="AV13" s="593"/>
      <c r="AW13" s="593"/>
      <c r="AX13" s="593"/>
      <c r="AY13" s="593"/>
      <c r="AZ13" s="593"/>
      <c r="BA13" s="593"/>
      <c r="BB13" s="593"/>
      <c r="BC13" s="593"/>
      <c r="BD13" s="593"/>
      <c r="BE13" s="593"/>
      <c r="BF13" s="594"/>
      <c r="BG13" s="595">
        <v>93152</v>
      </c>
      <c r="BH13" s="596"/>
      <c r="BI13" s="596"/>
      <c r="BJ13" s="596"/>
      <c r="BK13" s="596"/>
      <c r="BL13" s="596"/>
      <c r="BM13" s="596"/>
      <c r="BN13" s="597"/>
      <c r="BO13" s="598">
        <v>45.3</v>
      </c>
      <c r="BP13" s="598"/>
      <c r="BQ13" s="598"/>
      <c r="BR13" s="598"/>
      <c r="BS13" s="604" t="s">
        <v>113</v>
      </c>
      <c r="BT13" s="596"/>
      <c r="BU13" s="596"/>
      <c r="BV13" s="596"/>
      <c r="BW13" s="596"/>
      <c r="BX13" s="596"/>
      <c r="BY13" s="596"/>
      <c r="BZ13" s="596"/>
      <c r="CA13" s="596"/>
      <c r="CB13" s="605"/>
      <c r="CD13" s="609" t="s">
        <v>239</v>
      </c>
      <c r="CE13" s="610"/>
      <c r="CF13" s="610"/>
      <c r="CG13" s="610"/>
      <c r="CH13" s="610"/>
      <c r="CI13" s="610"/>
      <c r="CJ13" s="610"/>
      <c r="CK13" s="610"/>
      <c r="CL13" s="610"/>
      <c r="CM13" s="610"/>
      <c r="CN13" s="610"/>
      <c r="CO13" s="610"/>
      <c r="CP13" s="610"/>
      <c r="CQ13" s="611"/>
      <c r="CR13" s="595">
        <v>293343</v>
      </c>
      <c r="CS13" s="596"/>
      <c r="CT13" s="596"/>
      <c r="CU13" s="596"/>
      <c r="CV13" s="596"/>
      <c r="CW13" s="596"/>
      <c r="CX13" s="596"/>
      <c r="CY13" s="597"/>
      <c r="CZ13" s="598">
        <v>8.8000000000000007</v>
      </c>
      <c r="DA13" s="598"/>
      <c r="DB13" s="598"/>
      <c r="DC13" s="598"/>
      <c r="DD13" s="604">
        <v>232607</v>
      </c>
      <c r="DE13" s="596"/>
      <c r="DF13" s="596"/>
      <c r="DG13" s="596"/>
      <c r="DH13" s="596"/>
      <c r="DI13" s="596"/>
      <c r="DJ13" s="596"/>
      <c r="DK13" s="596"/>
      <c r="DL13" s="596"/>
      <c r="DM13" s="596"/>
      <c r="DN13" s="596"/>
      <c r="DO13" s="596"/>
      <c r="DP13" s="597"/>
      <c r="DQ13" s="604">
        <v>71361</v>
      </c>
      <c r="DR13" s="596"/>
      <c r="DS13" s="596"/>
      <c r="DT13" s="596"/>
      <c r="DU13" s="596"/>
      <c r="DV13" s="596"/>
      <c r="DW13" s="596"/>
      <c r="DX13" s="596"/>
      <c r="DY13" s="596"/>
      <c r="DZ13" s="596"/>
      <c r="EA13" s="596"/>
      <c r="EB13" s="596"/>
      <c r="EC13" s="605"/>
    </row>
    <row r="14" spans="2:143" ht="11.25" customHeight="1" x14ac:dyDescent="0.15">
      <c r="B14" s="592" t="s">
        <v>240</v>
      </c>
      <c r="C14" s="593"/>
      <c r="D14" s="593"/>
      <c r="E14" s="593"/>
      <c r="F14" s="593"/>
      <c r="G14" s="593"/>
      <c r="H14" s="593"/>
      <c r="I14" s="593"/>
      <c r="J14" s="593"/>
      <c r="K14" s="593"/>
      <c r="L14" s="593"/>
      <c r="M14" s="593"/>
      <c r="N14" s="593"/>
      <c r="O14" s="593"/>
      <c r="P14" s="593"/>
      <c r="Q14" s="594"/>
      <c r="R14" s="595" t="s">
        <v>113</v>
      </c>
      <c r="S14" s="596"/>
      <c r="T14" s="596"/>
      <c r="U14" s="596"/>
      <c r="V14" s="596"/>
      <c r="W14" s="596"/>
      <c r="X14" s="596"/>
      <c r="Y14" s="597"/>
      <c r="Z14" s="598" t="s">
        <v>113</v>
      </c>
      <c r="AA14" s="598"/>
      <c r="AB14" s="598"/>
      <c r="AC14" s="598"/>
      <c r="AD14" s="599" t="s">
        <v>113</v>
      </c>
      <c r="AE14" s="599"/>
      <c r="AF14" s="599"/>
      <c r="AG14" s="599"/>
      <c r="AH14" s="599"/>
      <c r="AI14" s="599"/>
      <c r="AJ14" s="599"/>
      <c r="AK14" s="599"/>
      <c r="AL14" s="600" t="s">
        <v>113</v>
      </c>
      <c r="AM14" s="601"/>
      <c r="AN14" s="601"/>
      <c r="AO14" s="602"/>
      <c r="AP14" s="592" t="s">
        <v>241</v>
      </c>
      <c r="AQ14" s="593"/>
      <c r="AR14" s="593"/>
      <c r="AS14" s="593"/>
      <c r="AT14" s="593"/>
      <c r="AU14" s="593"/>
      <c r="AV14" s="593"/>
      <c r="AW14" s="593"/>
      <c r="AX14" s="593"/>
      <c r="AY14" s="593"/>
      <c r="AZ14" s="593"/>
      <c r="BA14" s="593"/>
      <c r="BB14" s="593"/>
      <c r="BC14" s="593"/>
      <c r="BD14" s="593"/>
      <c r="BE14" s="593"/>
      <c r="BF14" s="594"/>
      <c r="BG14" s="595">
        <v>13186</v>
      </c>
      <c r="BH14" s="596"/>
      <c r="BI14" s="596"/>
      <c r="BJ14" s="596"/>
      <c r="BK14" s="596"/>
      <c r="BL14" s="596"/>
      <c r="BM14" s="596"/>
      <c r="BN14" s="597"/>
      <c r="BO14" s="598">
        <v>6.4</v>
      </c>
      <c r="BP14" s="598"/>
      <c r="BQ14" s="598"/>
      <c r="BR14" s="598"/>
      <c r="BS14" s="604" t="s">
        <v>113</v>
      </c>
      <c r="BT14" s="596"/>
      <c r="BU14" s="596"/>
      <c r="BV14" s="596"/>
      <c r="BW14" s="596"/>
      <c r="BX14" s="596"/>
      <c r="BY14" s="596"/>
      <c r="BZ14" s="596"/>
      <c r="CA14" s="596"/>
      <c r="CB14" s="605"/>
      <c r="CD14" s="609" t="s">
        <v>242</v>
      </c>
      <c r="CE14" s="610"/>
      <c r="CF14" s="610"/>
      <c r="CG14" s="610"/>
      <c r="CH14" s="610"/>
      <c r="CI14" s="610"/>
      <c r="CJ14" s="610"/>
      <c r="CK14" s="610"/>
      <c r="CL14" s="610"/>
      <c r="CM14" s="610"/>
      <c r="CN14" s="610"/>
      <c r="CO14" s="610"/>
      <c r="CP14" s="610"/>
      <c r="CQ14" s="611"/>
      <c r="CR14" s="595">
        <v>390667</v>
      </c>
      <c r="CS14" s="596"/>
      <c r="CT14" s="596"/>
      <c r="CU14" s="596"/>
      <c r="CV14" s="596"/>
      <c r="CW14" s="596"/>
      <c r="CX14" s="596"/>
      <c r="CY14" s="597"/>
      <c r="CZ14" s="598">
        <v>11.7</v>
      </c>
      <c r="DA14" s="598"/>
      <c r="DB14" s="598"/>
      <c r="DC14" s="598"/>
      <c r="DD14" s="604">
        <v>289000</v>
      </c>
      <c r="DE14" s="596"/>
      <c r="DF14" s="596"/>
      <c r="DG14" s="596"/>
      <c r="DH14" s="596"/>
      <c r="DI14" s="596"/>
      <c r="DJ14" s="596"/>
      <c r="DK14" s="596"/>
      <c r="DL14" s="596"/>
      <c r="DM14" s="596"/>
      <c r="DN14" s="596"/>
      <c r="DO14" s="596"/>
      <c r="DP14" s="597"/>
      <c r="DQ14" s="604">
        <v>98930</v>
      </c>
      <c r="DR14" s="596"/>
      <c r="DS14" s="596"/>
      <c r="DT14" s="596"/>
      <c r="DU14" s="596"/>
      <c r="DV14" s="596"/>
      <c r="DW14" s="596"/>
      <c r="DX14" s="596"/>
      <c r="DY14" s="596"/>
      <c r="DZ14" s="596"/>
      <c r="EA14" s="596"/>
      <c r="EB14" s="596"/>
      <c r="EC14" s="605"/>
    </row>
    <row r="15" spans="2:143" ht="11.25" customHeight="1" x14ac:dyDescent="0.15">
      <c r="B15" s="592" t="s">
        <v>243</v>
      </c>
      <c r="C15" s="593"/>
      <c r="D15" s="593"/>
      <c r="E15" s="593"/>
      <c r="F15" s="593"/>
      <c r="G15" s="593"/>
      <c r="H15" s="593"/>
      <c r="I15" s="593"/>
      <c r="J15" s="593"/>
      <c r="K15" s="593"/>
      <c r="L15" s="593"/>
      <c r="M15" s="593"/>
      <c r="N15" s="593"/>
      <c r="O15" s="593"/>
      <c r="P15" s="593"/>
      <c r="Q15" s="594"/>
      <c r="R15" s="595">
        <v>575</v>
      </c>
      <c r="S15" s="596"/>
      <c r="T15" s="596"/>
      <c r="U15" s="596"/>
      <c r="V15" s="596"/>
      <c r="W15" s="596"/>
      <c r="X15" s="596"/>
      <c r="Y15" s="597"/>
      <c r="Z15" s="598">
        <v>0</v>
      </c>
      <c r="AA15" s="598"/>
      <c r="AB15" s="598"/>
      <c r="AC15" s="598"/>
      <c r="AD15" s="599">
        <v>575</v>
      </c>
      <c r="AE15" s="599"/>
      <c r="AF15" s="599"/>
      <c r="AG15" s="599"/>
      <c r="AH15" s="599"/>
      <c r="AI15" s="599"/>
      <c r="AJ15" s="599"/>
      <c r="AK15" s="599"/>
      <c r="AL15" s="600">
        <v>0</v>
      </c>
      <c r="AM15" s="601"/>
      <c r="AN15" s="601"/>
      <c r="AO15" s="602"/>
      <c r="AP15" s="592" t="s">
        <v>244</v>
      </c>
      <c r="AQ15" s="593"/>
      <c r="AR15" s="593"/>
      <c r="AS15" s="593"/>
      <c r="AT15" s="593"/>
      <c r="AU15" s="593"/>
      <c r="AV15" s="593"/>
      <c r="AW15" s="593"/>
      <c r="AX15" s="593"/>
      <c r="AY15" s="593"/>
      <c r="AZ15" s="593"/>
      <c r="BA15" s="593"/>
      <c r="BB15" s="593"/>
      <c r="BC15" s="593"/>
      <c r="BD15" s="593"/>
      <c r="BE15" s="593"/>
      <c r="BF15" s="594"/>
      <c r="BG15" s="595">
        <v>14629</v>
      </c>
      <c r="BH15" s="596"/>
      <c r="BI15" s="596"/>
      <c r="BJ15" s="596"/>
      <c r="BK15" s="596"/>
      <c r="BL15" s="596"/>
      <c r="BM15" s="596"/>
      <c r="BN15" s="597"/>
      <c r="BO15" s="598">
        <v>7.1</v>
      </c>
      <c r="BP15" s="598"/>
      <c r="BQ15" s="598"/>
      <c r="BR15" s="598"/>
      <c r="BS15" s="604" t="s">
        <v>113</v>
      </c>
      <c r="BT15" s="596"/>
      <c r="BU15" s="596"/>
      <c r="BV15" s="596"/>
      <c r="BW15" s="596"/>
      <c r="BX15" s="596"/>
      <c r="BY15" s="596"/>
      <c r="BZ15" s="596"/>
      <c r="CA15" s="596"/>
      <c r="CB15" s="605"/>
      <c r="CD15" s="609" t="s">
        <v>245</v>
      </c>
      <c r="CE15" s="610"/>
      <c r="CF15" s="610"/>
      <c r="CG15" s="610"/>
      <c r="CH15" s="610"/>
      <c r="CI15" s="610"/>
      <c r="CJ15" s="610"/>
      <c r="CK15" s="610"/>
      <c r="CL15" s="610"/>
      <c r="CM15" s="610"/>
      <c r="CN15" s="610"/>
      <c r="CO15" s="610"/>
      <c r="CP15" s="610"/>
      <c r="CQ15" s="611"/>
      <c r="CR15" s="595">
        <v>235553</v>
      </c>
      <c r="CS15" s="596"/>
      <c r="CT15" s="596"/>
      <c r="CU15" s="596"/>
      <c r="CV15" s="596"/>
      <c r="CW15" s="596"/>
      <c r="CX15" s="596"/>
      <c r="CY15" s="597"/>
      <c r="CZ15" s="598">
        <v>7.1</v>
      </c>
      <c r="DA15" s="598"/>
      <c r="DB15" s="598"/>
      <c r="DC15" s="598"/>
      <c r="DD15" s="604">
        <v>4484</v>
      </c>
      <c r="DE15" s="596"/>
      <c r="DF15" s="596"/>
      <c r="DG15" s="596"/>
      <c r="DH15" s="596"/>
      <c r="DI15" s="596"/>
      <c r="DJ15" s="596"/>
      <c r="DK15" s="596"/>
      <c r="DL15" s="596"/>
      <c r="DM15" s="596"/>
      <c r="DN15" s="596"/>
      <c r="DO15" s="596"/>
      <c r="DP15" s="597"/>
      <c r="DQ15" s="604">
        <v>176192</v>
      </c>
      <c r="DR15" s="596"/>
      <c r="DS15" s="596"/>
      <c r="DT15" s="596"/>
      <c r="DU15" s="596"/>
      <c r="DV15" s="596"/>
      <c r="DW15" s="596"/>
      <c r="DX15" s="596"/>
      <c r="DY15" s="596"/>
      <c r="DZ15" s="596"/>
      <c r="EA15" s="596"/>
      <c r="EB15" s="596"/>
      <c r="EC15" s="605"/>
    </row>
    <row r="16" spans="2:143" ht="11.25" customHeight="1" x14ac:dyDescent="0.15">
      <c r="B16" s="592" t="s">
        <v>246</v>
      </c>
      <c r="C16" s="593"/>
      <c r="D16" s="593"/>
      <c r="E16" s="593"/>
      <c r="F16" s="593"/>
      <c r="G16" s="593"/>
      <c r="H16" s="593"/>
      <c r="I16" s="593"/>
      <c r="J16" s="593"/>
      <c r="K16" s="593"/>
      <c r="L16" s="593"/>
      <c r="M16" s="593"/>
      <c r="N16" s="593"/>
      <c r="O16" s="593"/>
      <c r="P16" s="593"/>
      <c r="Q16" s="594"/>
      <c r="R16" s="595">
        <v>1627235</v>
      </c>
      <c r="S16" s="596"/>
      <c r="T16" s="596"/>
      <c r="U16" s="596"/>
      <c r="V16" s="596"/>
      <c r="W16" s="596"/>
      <c r="X16" s="596"/>
      <c r="Y16" s="597"/>
      <c r="Z16" s="598">
        <v>44.7</v>
      </c>
      <c r="AA16" s="598"/>
      <c r="AB16" s="598"/>
      <c r="AC16" s="598"/>
      <c r="AD16" s="599">
        <v>1534082</v>
      </c>
      <c r="AE16" s="599"/>
      <c r="AF16" s="599"/>
      <c r="AG16" s="599"/>
      <c r="AH16" s="599"/>
      <c r="AI16" s="599"/>
      <c r="AJ16" s="599"/>
      <c r="AK16" s="599"/>
      <c r="AL16" s="600">
        <v>83.6</v>
      </c>
      <c r="AM16" s="601"/>
      <c r="AN16" s="601"/>
      <c r="AO16" s="602"/>
      <c r="AP16" s="592" t="s">
        <v>247</v>
      </c>
      <c r="AQ16" s="593"/>
      <c r="AR16" s="593"/>
      <c r="AS16" s="593"/>
      <c r="AT16" s="593"/>
      <c r="AU16" s="593"/>
      <c r="AV16" s="593"/>
      <c r="AW16" s="593"/>
      <c r="AX16" s="593"/>
      <c r="AY16" s="593"/>
      <c r="AZ16" s="593"/>
      <c r="BA16" s="593"/>
      <c r="BB16" s="593"/>
      <c r="BC16" s="593"/>
      <c r="BD16" s="593"/>
      <c r="BE16" s="593"/>
      <c r="BF16" s="594"/>
      <c r="BG16" s="595" t="s">
        <v>113</v>
      </c>
      <c r="BH16" s="596"/>
      <c r="BI16" s="596"/>
      <c r="BJ16" s="596"/>
      <c r="BK16" s="596"/>
      <c r="BL16" s="596"/>
      <c r="BM16" s="596"/>
      <c r="BN16" s="597"/>
      <c r="BO16" s="598" t="s">
        <v>113</v>
      </c>
      <c r="BP16" s="598"/>
      <c r="BQ16" s="598"/>
      <c r="BR16" s="598"/>
      <c r="BS16" s="604" t="s">
        <v>113</v>
      </c>
      <c r="BT16" s="596"/>
      <c r="BU16" s="596"/>
      <c r="BV16" s="596"/>
      <c r="BW16" s="596"/>
      <c r="BX16" s="596"/>
      <c r="BY16" s="596"/>
      <c r="BZ16" s="596"/>
      <c r="CA16" s="596"/>
      <c r="CB16" s="605"/>
      <c r="CD16" s="609" t="s">
        <v>248</v>
      </c>
      <c r="CE16" s="610"/>
      <c r="CF16" s="610"/>
      <c r="CG16" s="610"/>
      <c r="CH16" s="610"/>
      <c r="CI16" s="610"/>
      <c r="CJ16" s="610"/>
      <c r="CK16" s="610"/>
      <c r="CL16" s="610"/>
      <c r="CM16" s="610"/>
      <c r="CN16" s="610"/>
      <c r="CO16" s="610"/>
      <c r="CP16" s="610"/>
      <c r="CQ16" s="611"/>
      <c r="CR16" s="595">
        <v>8686</v>
      </c>
      <c r="CS16" s="596"/>
      <c r="CT16" s="596"/>
      <c r="CU16" s="596"/>
      <c r="CV16" s="596"/>
      <c r="CW16" s="596"/>
      <c r="CX16" s="596"/>
      <c r="CY16" s="597"/>
      <c r="CZ16" s="598">
        <v>0.3</v>
      </c>
      <c r="DA16" s="598"/>
      <c r="DB16" s="598"/>
      <c r="DC16" s="598"/>
      <c r="DD16" s="604" t="s">
        <v>113</v>
      </c>
      <c r="DE16" s="596"/>
      <c r="DF16" s="596"/>
      <c r="DG16" s="596"/>
      <c r="DH16" s="596"/>
      <c r="DI16" s="596"/>
      <c r="DJ16" s="596"/>
      <c r="DK16" s="596"/>
      <c r="DL16" s="596"/>
      <c r="DM16" s="596"/>
      <c r="DN16" s="596"/>
      <c r="DO16" s="596"/>
      <c r="DP16" s="597"/>
      <c r="DQ16" s="604">
        <v>6555</v>
      </c>
      <c r="DR16" s="596"/>
      <c r="DS16" s="596"/>
      <c r="DT16" s="596"/>
      <c r="DU16" s="596"/>
      <c r="DV16" s="596"/>
      <c r="DW16" s="596"/>
      <c r="DX16" s="596"/>
      <c r="DY16" s="596"/>
      <c r="DZ16" s="596"/>
      <c r="EA16" s="596"/>
      <c r="EB16" s="596"/>
      <c r="EC16" s="605"/>
    </row>
    <row r="17" spans="2:133" ht="11.25" customHeight="1" x14ac:dyDescent="0.15">
      <c r="B17" s="592" t="s">
        <v>249</v>
      </c>
      <c r="C17" s="593"/>
      <c r="D17" s="593"/>
      <c r="E17" s="593"/>
      <c r="F17" s="593"/>
      <c r="G17" s="593"/>
      <c r="H17" s="593"/>
      <c r="I17" s="593"/>
      <c r="J17" s="593"/>
      <c r="K17" s="593"/>
      <c r="L17" s="593"/>
      <c r="M17" s="593"/>
      <c r="N17" s="593"/>
      <c r="O17" s="593"/>
      <c r="P17" s="593"/>
      <c r="Q17" s="594"/>
      <c r="R17" s="595">
        <v>1534082</v>
      </c>
      <c r="S17" s="596"/>
      <c r="T17" s="596"/>
      <c r="U17" s="596"/>
      <c r="V17" s="596"/>
      <c r="W17" s="596"/>
      <c r="X17" s="596"/>
      <c r="Y17" s="597"/>
      <c r="Z17" s="598">
        <v>42.2</v>
      </c>
      <c r="AA17" s="598"/>
      <c r="AB17" s="598"/>
      <c r="AC17" s="598"/>
      <c r="AD17" s="599">
        <v>1534082</v>
      </c>
      <c r="AE17" s="599"/>
      <c r="AF17" s="599"/>
      <c r="AG17" s="599"/>
      <c r="AH17" s="599"/>
      <c r="AI17" s="599"/>
      <c r="AJ17" s="599"/>
      <c r="AK17" s="599"/>
      <c r="AL17" s="600">
        <v>83.6</v>
      </c>
      <c r="AM17" s="601"/>
      <c r="AN17" s="601"/>
      <c r="AO17" s="602"/>
      <c r="AP17" s="592" t="s">
        <v>250</v>
      </c>
      <c r="AQ17" s="593"/>
      <c r="AR17" s="593"/>
      <c r="AS17" s="593"/>
      <c r="AT17" s="593"/>
      <c r="AU17" s="593"/>
      <c r="AV17" s="593"/>
      <c r="AW17" s="593"/>
      <c r="AX17" s="593"/>
      <c r="AY17" s="593"/>
      <c r="AZ17" s="593"/>
      <c r="BA17" s="593"/>
      <c r="BB17" s="593"/>
      <c r="BC17" s="593"/>
      <c r="BD17" s="593"/>
      <c r="BE17" s="593"/>
      <c r="BF17" s="594"/>
      <c r="BG17" s="595" t="s">
        <v>113</v>
      </c>
      <c r="BH17" s="596"/>
      <c r="BI17" s="596"/>
      <c r="BJ17" s="596"/>
      <c r="BK17" s="596"/>
      <c r="BL17" s="596"/>
      <c r="BM17" s="596"/>
      <c r="BN17" s="597"/>
      <c r="BO17" s="598" t="s">
        <v>113</v>
      </c>
      <c r="BP17" s="598"/>
      <c r="BQ17" s="598"/>
      <c r="BR17" s="598"/>
      <c r="BS17" s="604" t="s">
        <v>113</v>
      </c>
      <c r="BT17" s="596"/>
      <c r="BU17" s="596"/>
      <c r="BV17" s="596"/>
      <c r="BW17" s="596"/>
      <c r="BX17" s="596"/>
      <c r="BY17" s="596"/>
      <c r="BZ17" s="596"/>
      <c r="CA17" s="596"/>
      <c r="CB17" s="605"/>
      <c r="CD17" s="609" t="s">
        <v>251</v>
      </c>
      <c r="CE17" s="610"/>
      <c r="CF17" s="610"/>
      <c r="CG17" s="610"/>
      <c r="CH17" s="610"/>
      <c r="CI17" s="610"/>
      <c r="CJ17" s="610"/>
      <c r="CK17" s="610"/>
      <c r="CL17" s="610"/>
      <c r="CM17" s="610"/>
      <c r="CN17" s="610"/>
      <c r="CO17" s="610"/>
      <c r="CP17" s="610"/>
      <c r="CQ17" s="611"/>
      <c r="CR17" s="595">
        <v>333526</v>
      </c>
      <c r="CS17" s="596"/>
      <c r="CT17" s="596"/>
      <c r="CU17" s="596"/>
      <c r="CV17" s="596"/>
      <c r="CW17" s="596"/>
      <c r="CX17" s="596"/>
      <c r="CY17" s="597"/>
      <c r="CZ17" s="598">
        <v>10</v>
      </c>
      <c r="DA17" s="598"/>
      <c r="DB17" s="598"/>
      <c r="DC17" s="598"/>
      <c r="DD17" s="604" t="s">
        <v>113</v>
      </c>
      <c r="DE17" s="596"/>
      <c r="DF17" s="596"/>
      <c r="DG17" s="596"/>
      <c r="DH17" s="596"/>
      <c r="DI17" s="596"/>
      <c r="DJ17" s="596"/>
      <c r="DK17" s="596"/>
      <c r="DL17" s="596"/>
      <c r="DM17" s="596"/>
      <c r="DN17" s="596"/>
      <c r="DO17" s="596"/>
      <c r="DP17" s="597"/>
      <c r="DQ17" s="604">
        <v>302378</v>
      </c>
      <c r="DR17" s="596"/>
      <c r="DS17" s="596"/>
      <c r="DT17" s="596"/>
      <c r="DU17" s="596"/>
      <c r="DV17" s="596"/>
      <c r="DW17" s="596"/>
      <c r="DX17" s="596"/>
      <c r="DY17" s="596"/>
      <c r="DZ17" s="596"/>
      <c r="EA17" s="596"/>
      <c r="EB17" s="596"/>
      <c r="EC17" s="605"/>
    </row>
    <row r="18" spans="2:133" ht="11.25" customHeight="1" x14ac:dyDescent="0.15">
      <c r="B18" s="592" t="s">
        <v>252</v>
      </c>
      <c r="C18" s="593"/>
      <c r="D18" s="593"/>
      <c r="E18" s="593"/>
      <c r="F18" s="593"/>
      <c r="G18" s="593"/>
      <c r="H18" s="593"/>
      <c r="I18" s="593"/>
      <c r="J18" s="593"/>
      <c r="K18" s="593"/>
      <c r="L18" s="593"/>
      <c r="M18" s="593"/>
      <c r="N18" s="593"/>
      <c r="O18" s="593"/>
      <c r="P18" s="593"/>
      <c r="Q18" s="594"/>
      <c r="R18" s="595">
        <v>93153</v>
      </c>
      <c r="S18" s="596"/>
      <c r="T18" s="596"/>
      <c r="U18" s="596"/>
      <c r="V18" s="596"/>
      <c r="W18" s="596"/>
      <c r="X18" s="596"/>
      <c r="Y18" s="597"/>
      <c r="Z18" s="598">
        <v>2.6</v>
      </c>
      <c r="AA18" s="598"/>
      <c r="AB18" s="598"/>
      <c r="AC18" s="598"/>
      <c r="AD18" s="599" t="s">
        <v>113</v>
      </c>
      <c r="AE18" s="599"/>
      <c r="AF18" s="599"/>
      <c r="AG18" s="599"/>
      <c r="AH18" s="599"/>
      <c r="AI18" s="599"/>
      <c r="AJ18" s="599"/>
      <c r="AK18" s="599"/>
      <c r="AL18" s="600" t="s">
        <v>113</v>
      </c>
      <c r="AM18" s="601"/>
      <c r="AN18" s="601"/>
      <c r="AO18" s="602"/>
      <c r="AP18" s="592" t="s">
        <v>253</v>
      </c>
      <c r="AQ18" s="593"/>
      <c r="AR18" s="593"/>
      <c r="AS18" s="593"/>
      <c r="AT18" s="593"/>
      <c r="AU18" s="593"/>
      <c r="AV18" s="593"/>
      <c r="AW18" s="593"/>
      <c r="AX18" s="593"/>
      <c r="AY18" s="593"/>
      <c r="AZ18" s="593"/>
      <c r="BA18" s="593"/>
      <c r="BB18" s="593"/>
      <c r="BC18" s="593"/>
      <c r="BD18" s="593"/>
      <c r="BE18" s="593"/>
      <c r="BF18" s="594"/>
      <c r="BG18" s="595" t="s">
        <v>113</v>
      </c>
      <c r="BH18" s="596"/>
      <c r="BI18" s="596"/>
      <c r="BJ18" s="596"/>
      <c r="BK18" s="596"/>
      <c r="BL18" s="596"/>
      <c r="BM18" s="596"/>
      <c r="BN18" s="597"/>
      <c r="BO18" s="598" t="s">
        <v>113</v>
      </c>
      <c r="BP18" s="598"/>
      <c r="BQ18" s="598"/>
      <c r="BR18" s="598"/>
      <c r="BS18" s="604" t="s">
        <v>113</v>
      </c>
      <c r="BT18" s="596"/>
      <c r="BU18" s="596"/>
      <c r="BV18" s="596"/>
      <c r="BW18" s="596"/>
      <c r="BX18" s="596"/>
      <c r="BY18" s="596"/>
      <c r="BZ18" s="596"/>
      <c r="CA18" s="596"/>
      <c r="CB18" s="605"/>
      <c r="CD18" s="609" t="s">
        <v>254</v>
      </c>
      <c r="CE18" s="610"/>
      <c r="CF18" s="610"/>
      <c r="CG18" s="610"/>
      <c r="CH18" s="610"/>
      <c r="CI18" s="610"/>
      <c r="CJ18" s="610"/>
      <c r="CK18" s="610"/>
      <c r="CL18" s="610"/>
      <c r="CM18" s="610"/>
      <c r="CN18" s="610"/>
      <c r="CO18" s="610"/>
      <c r="CP18" s="610"/>
      <c r="CQ18" s="611"/>
      <c r="CR18" s="595" t="s">
        <v>113</v>
      </c>
      <c r="CS18" s="596"/>
      <c r="CT18" s="596"/>
      <c r="CU18" s="596"/>
      <c r="CV18" s="596"/>
      <c r="CW18" s="596"/>
      <c r="CX18" s="596"/>
      <c r="CY18" s="597"/>
      <c r="CZ18" s="598" t="s">
        <v>113</v>
      </c>
      <c r="DA18" s="598"/>
      <c r="DB18" s="598"/>
      <c r="DC18" s="598"/>
      <c r="DD18" s="604" t="s">
        <v>113</v>
      </c>
      <c r="DE18" s="596"/>
      <c r="DF18" s="596"/>
      <c r="DG18" s="596"/>
      <c r="DH18" s="596"/>
      <c r="DI18" s="596"/>
      <c r="DJ18" s="596"/>
      <c r="DK18" s="596"/>
      <c r="DL18" s="596"/>
      <c r="DM18" s="596"/>
      <c r="DN18" s="596"/>
      <c r="DO18" s="596"/>
      <c r="DP18" s="597"/>
      <c r="DQ18" s="604" t="s">
        <v>113</v>
      </c>
      <c r="DR18" s="596"/>
      <c r="DS18" s="596"/>
      <c r="DT18" s="596"/>
      <c r="DU18" s="596"/>
      <c r="DV18" s="596"/>
      <c r="DW18" s="596"/>
      <c r="DX18" s="596"/>
      <c r="DY18" s="596"/>
      <c r="DZ18" s="596"/>
      <c r="EA18" s="596"/>
      <c r="EB18" s="596"/>
      <c r="EC18" s="605"/>
    </row>
    <row r="19" spans="2:133" ht="11.25" customHeight="1" x14ac:dyDescent="0.15">
      <c r="B19" s="592" t="s">
        <v>255</v>
      </c>
      <c r="C19" s="593"/>
      <c r="D19" s="593"/>
      <c r="E19" s="593"/>
      <c r="F19" s="593"/>
      <c r="G19" s="593"/>
      <c r="H19" s="593"/>
      <c r="I19" s="593"/>
      <c r="J19" s="593"/>
      <c r="K19" s="593"/>
      <c r="L19" s="593"/>
      <c r="M19" s="593"/>
      <c r="N19" s="593"/>
      <c r="O19" s="593"/>
      <c r="P19" s="593"/>
      <c r="Q19" s="594"/>
      <c r="R19" s="595" t="s">
        <v>113</v>
      </c>
      <c r="S19" s="596"/>
      <c r="T19" s="596"/>
      <c r="U19" s="596"/>
      <c r="V19" s="596"/>
      <c r="W19" s="596"/>
      <c r="X19" s="596"/>
      <c r="Y19" s="597"/>
      <c r="Z19" s="598" t="s">
        <v>113</v>
      </c>
      <c r="AA19" s="598"/>
      <c r="AB19" s="598"/>
      <c r="AC19" s="598"/>
      <c r="AD19" s="599" t="s">
        <v>113</v>
      </c>
      <c r="AE19" s="599"/>
      <c r="AF19" s="599"/>
      <c r="AG19" s="599"/>
      <c r="AH19" s="599"/>
      <c r="AI19" s="599"/>
      <c r="AJ19" s="599"/>
      <c r="AK19" s="599"/>
      <c r="AL19" s="600" t="s">
        <v>113</v>
      </c>
      <c r="AM19" s="601"/>
      <c r="AN19" s="601"/>
      <c r="AO19" s="602"/>
      <c r="AP19" s="592" t="s">
        <v>256</v>
      </c>
      <c r="AQ19" s="593"/>
      <c r="AR19" s="593"/>
      <c r="AS19" s="593"/>
      <c r="AT19" s="593"/>
      <c r="AU19" s="593"/>
      <c r="AV19" s="593"/>
      <c r="AW19" s="593"/>
      <c r="AX19" s="593"/>
      <c r="AY19" s="593"/>
      <c r="AZ19" s="593"/>
      <c r="BA19" s="593"/>
      <c r="BB19" s="593"/>
      <c r="BC19" s="593"/>
      <c r="BD19" s="593"/>
      <c r="BE19" s="593"/>
      <c r="BF19" s="594"/>
      <c r="BG19" s="595">
        <v>521</v>
      </c>
      <c r="BH19" s="596"/>
      <c r="BI19" s="596"/>
      <c r="BJ19" s="596"/>
      <c r="BK19" s="596"/>
      <c r="BL19" s="596"/>
      <c r="BM19" s="596"/>
      <c r="BN19" s="597"/>
      <c r="BO19" s="598">
        <v>0.3</v>
      </c>
      <c r="BP19" s="598"/>
      <c r="BQ19" s="598"/>
      <c r="BR19" s="598"/>
      <c r="BS19" s="604" t="s">
        <v>113</v>
      </c>
      <c r="BT19" s="596"/>
      <c r="BU19" s="596"/>
      <c r="BV19" s="596"/>
      <c r="BW19" s="596"/>
      <c r="BX19" s="596"/>
      <c r="BY19" s="596"/>
      <c r="BZ19" s="596"/>
      <c r="CA19" s="596"/>
      <c r="CB19" s="605"/>
      <c r="CD19" s="609" t="s">
        <v>257</v>
      </c>
      <c r="CE19" s="610"/>
      <c r="CF19" s="610"/>
      <c r="CG19" s="610"/>
      <c r="CH19" s="610"/>
      <c r="CI19" s="610"/>
      <c r="CJ19" s="610"/>
      <c r="CK19" s="610"/>
      <c r="CL19" s="610"/>
      <c r="CM19" s="610"/>
      <c r="CN19" s="610"/>
      <c r="CO19" s="610"/>
      <c r="CP19" s="610"/>
      <c r="CQ19" s="611"/>
      <c r="CR19" s="595" t="s">
        <v>113</v>
      </c>
      <c r="CS19" s="596"/>
      <c r="CT19" s="596"/>
      <c r="CU19" s="596"/>
      <c r="CV19" s="596"/>
      <c r="CW19" s="596"/>
      <c r="CX19" s="596"/>
      <c r="CY19" s="597"/>
      <c r="CZ19" s="598" t="s">
        <v>113</v>
      </c>
      <c r="DA19" s="598"/>
      <c r="DB19" s="598"/>
      <c r="DC19" s="598"/>
      <c r="DD19" s="604" t="s">
        <v>113</v>
      </c>
      <c r="DE19" s="596"/>
      <c r="DF19" s="596"/>
      <c r="DG19" s="596"/>
      <c r="DH19" s="596"/>
      <c r="DI19" s="596"/>
      <c r="DJ19" s="596"/>
      <c r="DK19" s="596"/>
      <c r="DL19" s="596"/>
      <c r="DM19" s="596"/>
      <c r="DN19" s="596"/>
      <c r="DO19" s="596"/>
      <c r="DP19" s="597"/>
      <c r="DQ19" s="604" t="s">
        <v>113</v>
      </c>
      <c r="DR19" s="596"/>
      <c r="DS19" s="596"/>
      <c r="DT19" s="596"/>
      <c r="DU19" s="596"/>
      <c r="DV19" s="596"/>
      <c r="DW19" s="596"/>
      <c r="DX19" s="596"/>
      <c r="DY19" s="596"/>
      <c r="DZ19" s="596"/>
      <c r="EA19" s="596"/>
      <c r="EB19" s="596"/>
      <c r="EC19" s="605"/>
    </row>
    <row r="20" spans="2:133" ht="11.25" customHeight="1" x14ac:dyDescent="0.15">
      <c r="B20" s="592" t="s">
        <v>258</v>
      </c>
      <c r="C20" s="593"/>
      <c r="D20" s="593"/>
      <c r="E20" s="593"/>
      <c r="F20" s="593"/>
      <c r="G20" s="593"/>
      <c r="H20" s="593"/>
      <c r="I20" s="593"/>
      <c r="J20" s="593"/>
      <c r="K20" s="593"/>
      <c r="L20" s="593"/>
      <c r="M20" s="593"/>
      <c r="N20" s="593"/>
      <c r="O20" s="593"/>
      <c r="P20" s="593"/>
      <c r="Q20" s="594"/>
      <c r="R20" s="595">
        <v>1928575</v>
      </c>
      <c r="S20" s="596"/>
      <c r="T20" s="596"/>
      <c r="U20" s="596"/>
      <c r="V20" s="596"/>
      <c r="W20" s="596"/>
      <c r="X20" s="596"/>
      <c r="Y20" s="597"/>
      <c r="Z20" s="598">
        <v>53</v>
      </c>
      <c r="AA20" s="598"/>
      <c r="AB20" s="598"/>
      <c r="AC20" s="598"/>
      <c r="AD20" s="599">
        <v>1835422</v>
      </c>
      <c r="AE20" s="599"/>
      <c r="AF20" s="599"/>
      <c r="AG20" s="599"/>
      <c r="AH20" s="599"/>
      <c r="AI20" s="599"/>
      <c r="AJ20" s="599"/>
      <c r="AK20" s="599"/>
      <c r="AL20" s="600">
        <v>100</v>
      </c>
      <c r="AM20" s="601"/>
      <c r="AN20" s="601"/>
      <c r="AO20" s="602"/>
      <c r="AP20" s="592" t="s">
        <v>259</v>
      </c>
      <c r="AQ20" s="593"/>
      <c r="AR20" s="593"/>
      <c r="AS20" s="593"/>
      <c r="AT20" s="593"/>
      <c r="AU20" s="593"/>
      <c r="AV20" s="593"/>
      <c r="AW20" s="593"/>
      <c r="AX20" s="593"/>
      <c r="AY20" s="593"/>
      <c r="AZ20" s="593"/>
      <c r="BA20" s="593"/>
      <c r="BB20" s="593"/>
      <c r="BC20" s="593"/>
      <c r="BD20" s="593"/>
      <c r="BE20" s="593"/>
      <c r="BF20" s="594"/>
      <c r="BG20" s="595">
        <v>521</v>
      </c>
      <c r="BH20" s="596"/>
      <c r="BI20" s="596"/>
      <c r="BJ20" s="596"/>
      <c r="BK20" s="596"/>
      <c r="BL20" s="596"/>
      <c r="BM20" s="596"/>
      <c r="BN20" s="597"/>
      <c r="BO20" s="598">
        <v>0.3</v>
      </c>
      <c r="BP20" s="598"/>
      <c r="BQ20" s="598"/>
      <c r="BR20" s="598"/>
      <c r="BS20" s="604" t="s">
        <v>113</v>
      </c>
      <c r="BT20" s="596"/>
      <c r="BU20" s="596"/>
      <c r="BV20" s="596"/>
      <c r="BW20" s="596"/>
      <c r="BX20" s="596"/>
      <c r="BY20" s="596"/>
      <c r="BZ20" s="596"/>
      <c r="CA20" s="596"/>
      <c r="CB20" s="605"/>
      <c r="CD20" s="609" t="s">
        <v>260</v>
      </c>
      <c r="CE20" s="610"/>
      <c r="CF20" s="610"/>
      <c r="CG20" s="610"/>
      <c r="CH20" s="610"/>
      <c r="CI20" s="610"/>
      <c r="CJ20" s="610"/>
      <c r="CK20" s="610"/>
      <c r="CL20" s="610"/>
      <c r="CM20" s="610"/>
      <c r="CN20" s="610"/>
      <c r="CO20" s="610"/>
      <c r="CP20" s="610"/>
      <c r="CQ20" s="611"/>
      <c r="CR20" s="595">
        <v>3328268</v>
      </c>
      <c r="CS20" s="596"/>
      <c r="CT20" s="596"/>
      <c r="CU20" s="596"/>
      <c r="CV20" s="596"/>
      <c r="CW20" s="596"/>
      <c r="CX20" s="596"/>
      <c r="CY20" s="597"/>
      <c r="CZ20" s="598">
        <v>100</v>
      </c>
      <c r="DA20" s="598"/>
      <c r="DB20" s="598"/>
      <c r="DC20" s="598"/>
      <c r="DD20" s="604">
        <v>566612</v>
      </c>
      <c r="DE20" s="596"/>
      <c r="DF20" s="596"/>
      <c r="DG20" s="596"/>
      <c r="DH20" s="596"/>
      <c r="DI20" s="596"/>
      <c r="DJ20" s="596"/>
      <c r="DK20" s="596"/>
      <c r="DL20" s="596"/>
      <c r="DM20" s="596"/>
      <c r="DN20" s="596"/>
      <c r="DO20" s="596"/>
      <c r="DP20" s="597"/>
      <c r="DQ20" s="604">
        <v>2119871</v>
      </c>
      <c r="DR20" s="596"/>
      <c r="DS20" s="596"/>
      <c r="DT20" s="596"/>
      <c r="DU20" s="596"/>
      <c r="DV20" s="596"/>
      <c r="DW20" s="596"/>
      <c r="DX20" s="596"/>
      <c r="DY20" s="596"/>
      <c r="DZ20" s="596"/>
      <c r="EA20" s="596"/>
      <c r="EB20" s="596"/>
      <c r="EC20" s="605"/>
    </row>
    <row r="21" spans="2:133" ht="11.25" customHeight="1" x14ac:dyDescent="0.15">
      <c r="B21" s="592" t="s">
        <v>261</v>
      </c>
      <c r="C21" s="593"/>
      <c r="D21" s="593"/>
      <c r="E21" s="593"/>
      <c r="F21" s="593"/>
      <c r="G21" s="593"/>
      <c r="H21" s="593"/>
      <c r="I21" s="593"/>
      <c r="J21" s="593"/>
      <c r="K21" s="593"/>
      <c r="L21" s="593"/>
      <c r="M21" s="593"/>
      <c r="N21" s="593"/>
      <c r="O21" s="593"/>
      <c r="P21" s="593"/>
      <c r="Q21" s="594"/>
      <c r="R21" s="595">
        <v>590</v>
      </c>
      <c r="S21" s="596"/>
      <c r="T21" s="596"/>
      <c r="U21" s="596"/>
      <c r="V21" s="596"/>
      <c r="W21" s="596"/>
      <c r="X21" s="596"/>
      <c r="Y21" s="597"/>
      <c r="Z21" s="598">
        <v>0</v>
      </c>
      <c r="AA21" s="598"/>
      <c r="AB21" s="598"/>
      <c r="AC21" s="598"/>
      <c r="AD21" s="599">
        <v>590</v>
      </c>
      <c r="AE21" s="599"/>
      <c r="AF21" s="599"/>
      <c r="AG21" s="599"/>
      <c r="AH21" s="599"/>
      <c r="AI21" s="599"/>
      <c r="AJ21" s="599"/>
      <c r="AK21" s="599"/>
      <c r="AL21" s="600">
        <v>0</v>
      </c>
      <c r="AM21" s="601"/>
      <c r="AN21" s="601"/>
      <c r="AO21" s="602"/>
      <c r="AP21" s="612" t="s">
        <v>262</v>
      </c>
      <c r="AQ21" s="613"/>
      <c r="AR21" s="613"/>
      <c r="AS21" s="613"/>
      <c r="AT21" s="613"/>
      <c r="AU21" s="613"/>
      <c r="AV21" s="613"/>
      <c r="AW21" s="613"/>
      <c r="AX21" s="613"/>
      <c r="AY21" s="613"/>
      <c r="AZ21" s="613"/>
      <c r="BA21" s="613"/>
      <c r="BB21" s="613"/>
      <c r="BC21" s="613"/>
      <c r="BD21" s="613"/>
      <c r="BE21" s="613"/>
      <c r="BF21" s="614"/>
      <c r="BG21" s="595">
        <v>521</v>
      </c>
      <c r="BH21" s="596"/>
      <c r="BI21" s="596"/>
      <c r="BJ21" s="596"/>
      <c r="BK21" s="596"/>
      <c r="BL21" s="596"/>
      <c r="BM21" s="596"/>
      <c r="BN21" s="597"/>
      <c r="BO21" s="598">
        <v>0.3</v>
      </c>
      <c r="BP21" s="598"/>
      <c r="BQ21" s="598"/>
      <c r="BR21" s="598"/>
      <c r="BS21" s="604" t="s">
        <v>113</v>
      </c>
      <c r="BT21" s="596"/>
      <c r="BU21" s="596"/>
      <c r="BV21" s="596"/>
      <c r="BW21" s="596"/>
      <c r="BX21" s="596"/>
      <c r="BY21" s="596"/>
      <c r="BZ21" s="596"/>
      <c r="CA21" s="596"/>
      <c r="CB21" s="605"/>
      <c r="CD21" s="617"/>
      <c r="CE21" s="618"/>
      <c r="CF21" s="618"/>
      <c r="CG21" s="618"/>
      <c r="CH21" s="618"/>
      <c r="CI21" s="618"/>
      <c r="CJ21" s="618"/>
      <c r="CK21" s="618"/>
      <c r="CL21" s="618"/>
      <c r="CM21" s="618"/>
      <c r="CN21" s="618"/>
      <c r="CO21" s="618"/>
      <c r="CP21" s="618"/>
      <c r="CQ21" s="619"/>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263</v>
      </c>
      <c r="C22" s="593"/>
      <c r="D22" s="593"/>
      <c r="E22" s="593"/>
      <c r="F22" s="593"/>
      <c r="G22" s="593"/>
      <c r="H22" s="593"/>
      <c r="I22" s="593"/>
      <c r="J22" s="593"/>
      <c r="K22" s="593"/>
      <c r="L22" s="593"/>
      <c r="M22" s="593"/>
      <c r="N22" s="593"/>
      <c r="O22" s="593"/>
      <c r="P22" s="593"/>
      <c r="Q22" s="594"/>
      <c r="R22" s="595">
        <v>25072</v>
      </c>
      <c r="S22" s="596"/>
      <c r="T22" s="596"/>
      <c r="U22" s="596"/>
      <c r="V22" s="596"/>
      <c r="W22" s="596"/>
      <c r="X22" s="596"/>
      <c r="Y22" s="597"/>
      <c r="Z22" s="598">
        <v>0.7</v>
      </c>
      <c r="AA22" s="598"/>
      <c r="AB22" s="598"/>
      <c r="AC22" s="598"/>
      <c r="AD22" s="599" t="s">
        <v>113</v>
      </c>
      <c r="AE22" s="599"/>
      <c r="AF22" s="599"/>
      <c r="AG22" s="599"/>
      <c r="AH22" s="599"/>
      <c r="AI22" s="599"/>
      <c r="AJ22" s="599"/>
      <c r="AK22" s="599"/>
      <c r="AL22" s="600" t="s">
        <v>113</v>
      </c>
      <c r="AM22" s="601"/>
      <c r="AN22" s="601"/>
      <c r="AO22" s="602"/>
      <c r="AP22" s="612" t="s">
        <v>264</v>
      </c>
      <c r="AQ22" s="613"/>
      <c r="AR22" s="613"/>
      <c r="AS22" s="613"/>
      <c r="AT22" s="613"/>
      <c r="AU22" s="613"/>
      <c r="AV22" s="613"/>
      <c r="AW22" s="613"/>
      <c r="AX22" s="613"/>
      <c r="AY22" s="613"/>
      <c r="AZ22" s="613"/>
      <c r="BA22" s="613"/>
      <c r="BB22" s="613"/>
      <c r="BC22" s="613"/>
      <c r="BD22" s="613"/>
      <c r="BE22" s="613"/>
      <c r="BF22" s="614"/>
      <c r="BG22" s="595" t="s">
        <v>113</v>
      </c>
      <c r="BH22" s="596"/>
      <c r="BI22" s="596"/>
      <c r="BJ22" s="596"/>
      <c r="BK22" s="596"/>
      <c r="BL22" s="596"/>
      <c r="BM22" s="596"/>
      <c r="BN22" s="597"/>
      <c r="BO22" s="598" t="s">
        <v>113</v>
      </c>
      <c r="BP22" s="598"/>
      <c r="BQ22" s="598"/>
      <c r="BR22" s="598"/>
      <c r="BS22" s="604" t="s">
        <v>113</v>
      </c>
      <c r="BT22" s="596"/>
      <c r="BU22" s="596"/>
      <c r="BV22" s="596"/>
      <c r="BW22" s="596"/>
      <c r="BX22" s="596"/>
      <c r="BY22" s="596"/>
      <c r="BZ22" s="596"/>
      <c r="CA22" s="596"/>
      <c r="CB22" s="605"/>
      <c r="CD22" s="577" t="s">
        <v>265</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266</v>
      </c>
      <c r="C23" s="593"/>
      <c r="D23" s="593"/>
      <c r="E23" s="593"/>
      <c r="F23" s="593"/>
      <c r="G23" s="593"/>
      <c r="H23" s="593"/>
      <c r="I23" s="593"/>
      <c r="J23" s="593"/>
      <c r="K23" s="593"/>
      <c r="L23" s="593"/>
      <c r="M23" s="593"/>
      <c r="N23" s="593"/>
      <c r="O23" s="593"/>
      <c r="P23" s="593"/>
      <c r="Q23" s="594"/>
      <c r="R23" s="595">
        <v>70512</v>
      </c>
      <c r="S23" s="596"/>
      <c r="T23" s="596"/>
      <c r="U23" s="596"/>
      <c r="V23" s="596"/>
      <c r="W23" s="596"/>
      <c r="X23" s="596"/>
      <c r="Y23" s="597"/>
      <c r="Z23" s="598">
        <v>1.9</v>
      </c>
      <c r="AA23" s="598"/>
      <c r="AB23" s="598"/>
      <c r="AC23" s="598"/>
      <c r="AD23" s="599" t="s">
        <v>113</v>
      </c>
      <c r="AE23" s="599"/>
      <c r="AF23" s="599"/>
      <c r="AG23" s="599"/>
      <c r="AH23" s="599"/>
      <c r="AI23" s="599"/>
      <c r="AJ23" s="599"/>
      <c r="AK23" s="599"/>
      <c r="AL23" s="600" t="s">
        <v>113</v>
      </c>
      <c r="AM23" s="601"/>
      <c r="AN23" s="601"/>
      <c r="AO23" s="602"/>
      <c r="AP23" s="612" t="s">
        <v>267</v>
      </c>
      <c r="AQ23" s="613"/>
      <c r="AR23" s="613"/>
      <c r="AS23" s="613"/>
      <c r="AT23" s="613"/>
      <c r="AU23" s="613"/>
      <c r="AV23" s="613"/>
      <c r="AW23" s="613"/>
      <c r="AX23" s="613"/>
      <c r="AY23" s="613"/>
      <c r="AZ23" s="613"/>
      <c r="BA23" s="613"/>
      <c r="BB23" s="613"/>
      <c r="BC23" s="613"/>
      <c r="BD23" s="613"/>
      <c r="BE23" s="613"/>
      <c r="BF23" s="614"/>
      <c r="BG23" s="595" t="s">
        <v>113</v>
      </c>
      <c r="BH23" s="596"/>
      <c r="BI23" s="596"/>
      <c r="BJ23" s="596"/>
      <c r="BK23" s="596"/>
      <c r="BL23" s="596"/>
      <c r="BM23" s="596"/>
      <c r="BN23" s="597"/>
      <c r="BO23" s="598" t="s">
        <v>113</v>
      </c>
      <c r="BP23" s="598"/>
      <c r="BQ23" s="598"/>
      <c r="BR23" s="598"/>
      <c r="BS23" s="604" t="s">
        <v>113</v>
      </c>
      <c r="BT23" s="596"/>
      <c r="BU23" s="596"/>
      <c r="BV23" s="596"/>
      <c r="BW23" s="596"/>
      <c r="BX23" s="596"/>
      <c r="BY23" s="596"/>
      <c r="BZ23" s="596"/>
      <c r="CA23" s="596"/>
      <c r="CB23" s="605"/>
      <c r="CD23" s="577" t="s">
        <v>206</v>
      </c>
      <c r="CE23" s="578"/>
      <c r="CF23" s="578"/>
      <c r="CG23" s="578"/>
      <c r="CH23" s="578"/>
      <c r="CI23" s="578"/>
      <c r="CJ23" s="578"/>
      <c r="CK23" s="578"/>
      <c r="CL23" s="578"/>
      <c r="CM23" s="578"/>
      <c r="CN23" s="578"/>
      <c r="CO23" s="578"/>
      <c r="CP23" s="578"/>
      <c r="CQ23" s="579"/>
      <c r="CR23" s="577" t="s">
        <v>268</v>
      </c>
      <c r="CS23" s="578"/>
      <c r="CT23" s="578"/>
      <c r="CU23" s="578"/>
      <c r="CV23" s="578"/>
      <c r="CW23" s="578"/>
      <c r="CX23" s="578"/>
      <c r="CY23" s="579"/>
      <c r="CZ23" s="577" t="s">
        <v>269</v>
      </c>
      <c r="DA23" s="578"/>
      <c r="DB23" s="578"/>
      <c r="DC23" s="579"/>
      <c r="DD23" s="577" t="s">
        <v>270</v>
      </c>
      <c r="DE23" s="578"/>
      <c r="DF23" s="578"/>
      <c r="DG23" s="578"/>
      <c r="DH23" s="578"/>
      <c r="DI23" s="578"/>
      <c r="DJ23" s="578"/>
      <c r="DK23" s="579"/>
      <c r="DL23" s="620" t="s">
        <v>271</v>
      </c>
      <c r="DM23" s="621"/>
      <c r="DN23" s="621"/>
      <c r="DO23" s="621"/>
      <c r="DP23" s="621"/>
      <c r="DQ23" s="621"/>
      <c r="DR23" s="621"/>
      <c r="DS23" s="621"/>
      <c r="DT23" s="621"/>
      <c r="DU23" s="621"/>
      <c r="DV23" s="622"/>
      <c r="DW23" s="577" t="s">
        <v>272</v>
      </c>
      <c r="DX23" s="578"/>
      <c r="DY23" s="578"/>
      <c r="DZ23" s="578"/>
      <c r="EA23" s="578"/>
      <c r="EB23" s="578"/>
      <c r="EC23" s="579"/>
    </row>
    <row r="24" spans="2:133" ht="11.25" customHeight="1" x14ac:dyDescent="0.15">
      <c r="B24" s="592" t="s">
        <v>273</v>
      </c>
      <c r="C24" s="593"/>
      <c r="D24" s="593"/>
      <c r="E24" s="593"/>
      <c r="F24" s="593"/>
      <c r="G24" s="593"/>
      <c r="H24" s="593"/>
      <c r="I24" s="593"/>
      <c r="J24" s="593"/>
      <c r="K24" s="593"/>
      <c r="L24" s="593"/>
      <c r="M24" s="593"/>
      <c r="N24" s="593"/>
      <c r="O24" s="593"/>
      <c r="P24" s="593"/>
      <c r="Q24" s="594"/>
      <c r="R24" s="595">
        <v>2764</v>
      </c>
      <c r="S24" s="596"/>
      <c r="T24" s="596"/>
      <c r="U24" s="596"/>
      <c r="V24" s="596"/>
      <c r="W24" s="596"/>
      <c r="X24" s="596"/>
      <c r="Y24" s="597"/>
      <c r="Z24" s="598">
        <v>0.1</v>
      </c>
      <c r="AA24" s="598"/>
      <c r="AB24" s="598"/>
      <c r="AC24" s="598"/>
      <c r="AD24" s="599" t="s">
        <v>113</v>
      </c>
      <c r="AE24" s="599"/>
      <c r="AF24" s="599"/>
      <c r="AG24" s="599"/>
      <c r="AH24" s="599"/>
      <c r="AI24" s="599"/>
      <c r="AJ24" s="599"/>
      <c r="AK24" s="599"/>
      <c r="AL24" s="600" t="s">
        <v>113</v>
      </c>
      <c r="AM24" s="601"/>
      <c r="AN24" s="601"/>
      <c r="AO24" s="602"/>
      <c r="AP24" s="612" t="s">
        <v>274</v>
      </c>
      <c r="AQ24" s="613"/>
      <c r="AR24" s="613"/>
      <c r="AS24" s="613"/>
      <c r="AT24" s="613"/>
      <c r="AU24" s="613"/>
      <c r="AV24" s="613"/>
      <c r="AW24" s="613"/>
      <c r="AX24" s="613"/>
      <c r="AY24" s="613"/>
      <c r="AZ24" s="613"/>
      <c r="BA24" s="613"/>
      <c r="BB24" s="613"/>
      <c r="BC24" s="613"/>
      <c r="BD24" s="613"/>
      <c r="BE24" s="613"/>
      <c r="BF24" s="614"/>
      <c r="BG24" s="595" t="s">
        <v>113</v>
      </c>
      <c r="BH24" s="596"/>
      <c r="BI24" s="596"/>
      <c r="BJ24" s="596"/>
      <c r="BK24" s="596"/>
      <c r="BL24" s="596"/>
      <c r="BM24" s="596"/>
      <c r="BN24" s="597"/>
      <c r="BO24" s="598" t="s">
        <v>113</v>
      </c>
      <c r="BP24" s="598"/>
      <c r="BQ24" s="598"/>
      <c r="BR24" s="598"/>
      <c r="BS24" s="604" t="s">
        <v>113</v>
      </c>
      <c r="BT24" s="596"/>
      <c r="BU24" s="596"/>
      <c r="BV24" s="596"/>
      <c r="BW24" s="596"/>
      <c r="BX24" s="596"/>
      <c r="BY24" s="596"/>
      <c r="BZ24" s="596"/>
      <c r="CA24" s="596"/>
      <c r="CB24" s="605"/>
      <c r="CD24" s="606" t="s">
        <v>275</v>
      </c>
      <c r="CE24" s="607"/>
      <c r="CF24" s="607"/>
      <c r="CG24" s="607"/>
      <c r="CH24" s="607"/>
      <c r="CI24" s="607"/>
      <c r="CJ24" s="607"/>
      <c r="CK24" s="607"/>
      <c r="CL24" s="607"/>
      <c r="CM24" s="607"/>
      <c r="CN24" s="607"/>
      <c r="CO24" s="607"/>
      <c r="CP24" s="607"/>
      <c r="CQ24" s="608"/>
      <c r="CR24" s="584">
        <v>1270843</v>
      </c>
      <c r="CS24" s="585"/>
      <c r="CT24" s="585"/>
      <c r="CU24" s="585"/>
      <c r="CV24" s="585"/>
      <c r="CW24" s="585"/>
      <c r="CX24" s="585"/>
      <c r="CY24" s="586"/>
      <c r="CZ24" s="624">
        <v>38.200000000000003</v>
      </c>
      <c r="DA24" s="625"/>
      <c r="DB24" s="625"/>
      <c r="DC24" s="626"/>
      <c r="DD24" s="623">
        <v>883152</v>
      </c>
      <c r="DE24" s="585"/>
      <c r="DF24" s="585"/>
      <c r="DG24" s="585"/>
      <c r="DH24" s="585"/>
      <c r="DI24" s="585"/>
      <c r="DJ24" s="585"/>
      <c r="DK24" s="586"/>
      <c r="DL24" s="623">
        <v>873474</v>
      </c>
      <c r="DM24" s="585"/>
      <c r="DN24" s="585"/>
      <c r="DO24" s="585"/>
      <c r="DP24" s="585"/>
      <c r="DQ24" s="585"/>
      <c r="DR24" s="585"/>
      <c r="DS24" s="585"/>
      <c r="DT24" s="585"/>
      <c r="DU24" s="585"/>
      <c r="DV24" s="586"/>
      <c r="DW24" s="589">
        <v>45.8</v>
      </c>
      <c r="DX24" s="590"/>
      <c r="DY24" s="590"/>
      <c r="DZ24" s="590"/>
      <c r="EA24" s="590"/>
      <c r="EB24" s="590"/>
      <c r="EC24" s="591"/>
    </row>
    <row r="25" spans="2:133" ht="11.25" customHeight="1" x14ac:dyDescent="0.15">
      <c r="B25" s="592" t="s">
        <v>276</v>
      </c>
      <c r="C25" s="593"/>
      <c r="D25" s="593"/>
      <c r="E25" s="593"/>
      <c r="F25" s="593"/>
      <c r="G25" s="593"/>
      <c r="H25" s="593"/>
      <c r="I25" s="593"/>
      <c r="J25" s="593"/>
      <c r="K25" s="593"/>
      <c r="L25" s="593"/>
      <c r="M25" s="593"/>
      <c r="N25" s="593"/>
      <c r="O25" s="593"/>
      <c r="P25" s="593"/>
      <c r="Q25" s="594"/>
      <c r="R25" s="595">
        <v>405101</v>
      </c>
      <c r="S25" s="596"/>
      <c r="T25" s="596"/>
      <c r="U25" s="596"/>
      <c r="V25" s="596"/>
      <c r="W25" s="596"/>
      <c r="X25" s="596"/>
      <c r="Y25" s="597"/>
      <c r="Z25" s="598">
        <v>11.1</v>
      </c>
      <c r="AA25" s="598"/>
      <c r="AB25" s="598"/>
      <c r="AC25" s="598"/>
      <c r="AD25" s="599" t="s">
        <v>113</v>
      </c>
      <c r="AE25" s="599"/>
      <c r="AF25" s="599"/>
      <c r="AG25" s="599"/>
      <c r="AH25" s="599"/>
      <c r="AI25" s="599"/>
      <c r="AJ25" s="599"/>
      <c r="AK25" s="599"/>
      <c r="AL25" s="600" t="s">
        <v>113</v>
      </c>
      <c r="AM25" s="601"/>
      <c r="AN25" s="601"/>
      <c r="AO25" s="602"/>
      <c r="AP25" s="612" t="s">
        <v>277</v>
      </c>
      <c r="AQ25" s="613"/>
      <c r="AR25" s="613"/>
      <c r="AS25" s="613"/>
      <c r="AT25" s="613"/>
      <c r="AU25" s="613"/>
      <c r="AV25" s="613"/>
      <c r="AW25" s="613"/>
      <c r="AX25" s="613"/>
      <c r="AY25" s="613"/>
      <c r="AZ25" s="613"/>
      <c r="BA25" s="613"/>
      <c r="BB25" s="613"/>
      <c r="BC25" s="613"/>
      <c r="BD25" s="613"/>
      <c r="BE25" s="613"/>
      <c r="BF25" s="614"/>
      <c r="BG25" s="595" t="s">
        <v>113</v>
      </c>
      <c r="BH25" s="596"/>
      <c r="BI25" s="596"/>
      <c r="BJ25" s="596"/>
      <c r="BK25" s="596"/>
      <c r="BL25" s="596"/>
      <c r="BM25" s="596"/>
      <c r="BN25" s="597"/>
      <c r="BO25" s="598" t="s">
        <v>113</v>
      </c>
      <c r="BP25" s="598"/>
      <c r="BQ25" s="598"/>
      <c r="BR25" s="598"/>
      <c r="BS25" s="604" t="s">
        <v>113</v>
      </c>
      <c r="BT25" s="596"/>
      <c r="BU25" s="596"/>
      <c r="BV25" s="596"/>
      <c r="BW25" s="596"/>
      <c r="BX25" s="596"/>
      <c r="BY25" s="596"/>
      <c r="BZ25" s="596"/>
      <c r="CA25" s="596"/>
      <c r="CB25" s="605"/>
      <c r="CD25" s="609" t="s">
        <v>278</v>
      </c>
      <c r="CE25" s="610"/>
      <c r="CF25" s="610"/>
      <c r="CG25" s="610"/>
      <c r="CH25" s="610"/>
      <c r="CI25" s="610"/>
      <c r="CJ25" s="610"/>
      <c r="CK25" s="610"/>
      <c r="CL25" s="610"/>
      <c r="CM25" s="610"/>
      <c r="CN25" s="610"/>
      <c r="CO25" s="610"/>
      <c r="CP25" s="610"/>
      <c r="CQ25" s="611"/>
      <c r="CR25" s="595">
        <v>448676</v>
      </c>
      <c r="CS25" s="615"/>
      <c r="CT25" s="615"/>
      <c r="CU25" s="615"/>
      <c r="CV25" s="615"/>
      <c r="CW25" s="615"/>
      <c r="CX25" s="615"/>
      <c r="CY25" s="616"/>
      <c r="CZ25" s="629">
        <v>13.5</v>
      </c>
      <c r="DA25" s="630"/>
      <c r="DB25" s="630"/>
      <c r="DC25" s="631"/>
      <c r="DD25" s="604">
        <v>429986</v>
      </c>
      <c r="DE25" s="615"/>
      <c r="DF25" s="615"/>
      <c r="DG25" s="615"/>
      <c r="DH25" s="615"/>
      <c r="DI25" s="615"/>
      <c r="DJ25" s="615"/>
      <c r="DK25" s="616"/>
      <c r="DL25" s="604">
        <v>421403</v>
      </c>
      <c r="DM25" s="615"/>
      <c r="DN25" s="615"/>
      <c r="DO25" s="615"/>
      <c r="DP25" s="615"/>
      <c r="DQ25" s="615"/>
      <c r="DR25" s="615"/>
      <c r="DS25" s="615"/>
      <c r="DT25" s="615"/>
      <c r="DU25" s="615"/>
      <c r="DV25" s="616"/>
      <c r="DW25" s="600">
        <v>22.1</v>
      </c>
      <c r="DX25" s="627"/>
      <c r="DY25" s="627"/>
      <c r="DZ25" s="627"/>
      <c r="EA25" s="627"/>
      <c r="EB25" s="627"/>
      <c r="EC25" s="628"/>
    </row>
    <row r="26" spans="2:133" ht="11.25" customHeight="1" x14ac:dyDescent="0.15">
      <c r="B26" s="632" t="s">
        <v>279</v>
      </c>
      <c r="C26" s="633"/>
      <c r="D26" s="633"/>
      <c r="E26" s="633"/>
      <c r="F26" s="633"/>
      <c r="G26" s="633"/>
      <c r="H26" s="633"/>
      <c r="I26" s="633"/>
      <c r="J26" s="633"/>
      <c r="K26" s="633"/>
      <c r="L26" s="633"/>
      <c r="M26" s="633"/>
      <c r="N26" s="633"/>
      <c r="O26" s="633"/>
      <c r="P26" s="633"/>
      <c r="Q26" s="634"/>
      <c r="R26" s="595" t="s">
        <v>113</v>
      </c>
      <c r="S26" s="596"/>
      <c r="T26" s="596"/>
      <c r="U26" s="596"/>
      <c r="V26" s="596"/>
      <c r="W26" s="596"/>
      <c r="X26" s="596"/>
      <c r="Y26" s="597"/>
      <c r="Z26" s="598" t="s">
        <v>113</v>
      </c>
      <c r="AA26" s="598"/>
      <c r="AB26" s="598"/>
      <c r="AC26" s="598"/>
      <c r="AD26" s="599" t="s">
        <v>113</v>
      </c>
      <c r="AE26" s="599"/>
      <c r="AF26" s="599"/>
      <c r="AG26" s="599"/>
      <c r="AH26" s="599"/>
      <c r="AI26" s="599"/>
      <c r="AJ26" s="599"/>
      <c r="AK26" s="599"/>
      <c r="AL26" s="600" t="s">
        <v>113</v>
      </c>
      <c r="AM26" s="601"/>
      <c r="AN26" s="601"/>
      <c r="AO26" s="602"/>
      <c r="AP26" s="612" t="s">
        <v>280</v>
      </c>
      <c r="AQ26" s="635"/>
      <c r="AR26" s="635"/>
      <c r="AS26" s="635"/>
      <c r="AT26" s="635"/>
      <c r="AU26" s="635"/>
      <c r="AV26" s="635"/>
      <c r="AW26" s="635"/>
      <c r="AX26" s="635"/>
      <c r="AY26" s="635"/>
      <c r="AZ26" s="635"/>
      <c r="BA26" s="635"/>
      <c r="BB26" s="635"/>
      <c r="BC26" s="635"/>
      <c r="BD26" s="635"/>
      <c r="BE26" s="635"/>
      <c r="BF26" s="614"/>
      <c r="BG26" s="595" t="s">
        <v>113</v>
      </c>
      <c r="BH26" s="596"/>
      <c r="BI26" s="596"/>
      <c r="BJ26" s="596"/>
      <c r="BK26" s="596"/>
      <c r="BL26" s="596"/>
      <c r="BM26" s="596"/>
      <c r="BN26" s="597"/>
      <c r="BO26" s="598" t="s">
        <v>113</v>
      </c>
      <c r="BP26" s="598"/>
      <c r="BQ26" s="598"/>
      <c r="BR26" s="598"/>
      <c r="BS26" s="604" t="s">
        <v>113</v>
      </c>
      <c r="BT26" s="596"/>
      <c r="BU26" s="596"/>
      <c r="BV26" s="596"/>
      <c r="BW26" s="596"/>
      <c r="BX26" s="596"/>
      <c r="BY26" s="596"/>
      <c r="BZ26" s="596"/>
      <c r="CA26" s="596"/>
      <c r="CB26" s="605"/>
      <c r="CD26" s="609" t="s">
        <v>281</v>
      </c>
      <c r="CE26" s="610"/>
      <c r="CF26" s="610"/>
      <c r="CG26" s="610"/>
      <c r="CH26" s="610"/>
      <c r="CI26" s="610"/>
      <c r="CJ26" s="610"/>
      <c r="CK26" s="610"/>
      <c r="CL26" s="610"/>
      <c r="CM26" s="610"/>
      <c r="CN26" s="610"/>
      <c r="CO26" s="610"/>
      <c r="CP26" s="610"/>
      <c r="CQ26" s="611"/>
      <c r="CR26" s="595">
        <v>255393</v>
      </c>
      <c r="CS26" s="596"/>
      <c r="CT26" s="596"/>
      <c r="CU26" s="596"/>
      <c r="CV26" s="596"/>
      <c r="CW26" s="596"/>
      <c r="CX26" s="596"/>
      <c r="CY26" s="597"/>
      <c r="CZ26" s="629">
        <v>7.7</v>
      </c>
      <c r="DA26" s="630"/>
      <c r="DB26" s="630"/>
      <c r="DC26" s="631"/>
      <c r="DD26" s="604">
        <v>242343</v>
      </c>
      <c r="DE26" s="596"/>
      <c r="DF26" s="596"/>
      <c r="DG26" s="596"/>
      <c r="DH26" s="596"/>
      <c r="DI26" s="596"/>
      <c r="DJ26" s="596"/>
      <c r="DK26" s="597"/>
      <c r="DL26" s="604" t="s">
        <v>212</v>
      </c>
      <c r="DM26" s="596"/>
      <c r="DN26" s="596"/>
      <c r="DO26" s="596"/>
      <c r="DP26" s="596"/>
      <c r="DQ26" s="596"/>
      <c r="DR26" s="596"/>
      <c r="DS26" s="596"/>
      <c r="DT26" s="596"/>
      <c r="DU26" s="596"/>
      <c r="DV26" s="597"/>
      <c r="DW26" s="600" t="s">
        <v>212</v>
      </c>
      <c r="DX26" s="627"/>
      <c r="DY26" s="627"/>
      <c r="DZ26" s="627"/>
      <c r="EA26" s="627"/>
      <c r="EB26" s="627"/>
      <c r="EC26" s="628"/>
    </row>
    <row r="27" spans="2:133" ht="11.25" customHeight="1" x14ac:dyDescent="0.15">
      <c r="B27" s="592" t="s">
        <v>282</v>
      </c>
      <c r="C27" s="593"/>
      <c r="D27" s="593"/>
      <c r="E27" s="593"/>
      <c r="F27" s="593"/>
      <c r="G27" s="593"/>
      <c r="H27" s="593"/>
      <c r="I27" s="593"/>
      <c r="J27" s="593"/>
      <c r="K27" s="593"/>
      <c r="L27" s="593"/>
      <c r="M27" s="593"/>
      <c r="N27" s="593"/>
      <c r="O27" s="593"/>
      <c r="P27" s="593"/>
      <c r="Q27" s="594"/>
      <c r="R27" s="595">
        <v>197239</v>
      </c>
      <c r="S27" s="596"/>
      <c r="T27" s="596"/>
      <c r="U27" s="596"/>
      <c r="V27" s="596"/>
      <c r="W27" s="596"/>
      <c r="X27" s="596"/>
      <c r="Y27" s="597"/>
      <c r="Z27" s="598">
        <v>5.4</v>
      </c>
      <c r="AA27" s="598"/>
      <c r="AB27" s="598"/>
      <c r="AC27" s="598"/>
      <c r="AD27" s="599" t="s">
        <v>113</v>
      </c>
      <c r="AE27" s="599"/>
      <c r="AF27" s="599"/>
      <c r="AG27" s="599"/>
      <c r="AH27" s="599"/>
      <c r="AI27" s="599"/>
      <c r="AJ27" s="599"/>
      <c r="AK27" s="599"/>
      <c r="AL27" s="600" t="s">
        <v>113</v>
      </c>
      <c r="AM27" s="601"/>
      <c r="AN27" s="601"/>
      <c r="AO27" s="602"/>
      <c r="AP27" s="592" t="s">
        <v>283</v>
      </c>
      <c r="AQ27" s="593"/>
      <c r="AR27" s="593"/>
      <c r="AS27" s="593"/>
      <c r="AT27" s="593"/>
      <c r="AU27" s="593"/>
      <c r="AV27" s="593"/>
      <c r="AW27" s="593"/>
      <c r="AX27" s="593"/>
      <c r="AY27" s="593"/>
      <c r="AZ27" s="593"/>
      <c r="BA27" s="593"/>
      <c r="BB27" s="593"/>
      <c r="BC27" s="593"/>
      <c r="BD27" s="593"/>
      <c r="BE27" s="593"/>
      <c r="BF27" s="594"/>
      <c r="BG27" s="595">
        <v>205641</v>
      </c>
      <c r="BH27" s="596"/>
      <c r="BI27" s="596"/>
      <c r="BJ27" s="596"/>
      <c r="BK27" s="596"/>
      <c r="BL27" s="596"/>
      <c r="BM27" s="596"/>
      <c r="BN27" s="597"/>
      <c r="BO27" s="598">
        <v>100</v>
      </c>
      <c r="BP27" s="598"/>
      <c r="BQ27" s="598"/>
      <c r="BR27" s="598"/>
      <c r="BS27" s="604" t="s">
        <v>113</v>
      </c>
      <c r="BT27" s="596"/>
      <c r="BU27" s="596"/>
      <c r="BV27" s="596"/>
      <c r="BW27" s="596"/>
      <c r="BX27" s="596"/>
      <c r="BY27" s="596"/>
      <c r="BZ27" s="596"/>
      <c r="CA27" s="596"/>
      <c r="CB27" s="605"/>
      <c r="CD27" s="609" t="s">
        <v>284</v>
      </c>
      <c r="CE27" s="610"/>
      <c r="CF27" s="610"/>
      <c r="CG27" s="610"/>
      <c r="CH27" s="610"/>
      <c r="CI27" s="610"/>
      <c r="CJ27" s="610"/>
      <c r="CK27" s="610"/>
      <c r="CL27" s="610"/>
      <c r="CM27" s="610"/>
      <c r="CN27" s="610"/>
      <c r="CO27" s="610"/>
      <c r="CP27" s="610"/>
      <c r="CQ27" s="611"/>
      <c r="CR27" s="595">
        <v>488641</v>
      </c>
      <c r="CS27" s="615"/>
      <c r="CT27" s="615"/>
      <c r="CU27" s="615"/>
      <c r="CV27" s="615"/>
      <c r="CW27" s="615"/>
      <c r="CX27" s="615"/>
      <c r="CY27" s="616"/>
      <c r="CZ27" s="629">
        <v>14.7</v>
      </c>
      <c r="DA27" s="630"/>
      <c r="DB27" s="630"/>
      <c r="DC27" s="631"/>
      <c r="DD27" s="604">
        <v>150788</v>
      </c>
      <c r="DE27" s="615"/>
      <c r="DF27" s="615"/>
      <c r="DG27" s="615"/>
      <c r="DH27" s="615"/>
      <c r="DI27" s="615"/>
      <c r="DJ27" s="615"/>
      <c r="DK27" s="616"/>
      <c r="DL27" s="604">
        <v>149693</v>
      </c>
      <c r="DM27" s="615"/>
      <c r="DN27" s="615"/>
      <c r="DO27" s="615"/>
      <c r="DP27" s="615"/>
      <c r="DQ27" s="615"/>
      <c r="DR27" s="615"/>
      <c r="DS27" s="615"/>
      <c r="DT27" s="615"/>
      <c r="DU27" s="615"/>
      <c r="DV27" s="616"/>
      <c r="DW27" s="600">
        <v>7.9</v>
      </c>
      <c r="DX27" s="627"/>
      <c r="DY27" s="627"/>
      <c r="DZ27" s="627"/>
      <c r="EA27" s="627"/>
      <c r="EB27" s="627"/>
      <c r="EC27" s="628"/>
    </row>
    <row r="28" spans="2:133" ht="11.25" customHeight="1" x14ac:dyDescent="0.15">
      <c r="B28" s="592" t="s">
        <v>285</v>
      </c>
      <c r="C28" s="593"/>
      <c r="D28" s="593"/>
      <c r="E28" s="593"/>
      <c r="F28" s="593"/>
      <c r="G28" s="593"/>
      <c r="H28" s="593"/>
      <c r="I28" s="593"/>
      <c r="J28" s="593"/>
      <c r="K28" s="593"/>
      <c r="L28" s="593"/>
      <c r="M28" s="593"/>
      <c r="N28" s="593"/>
      <c r="O28" s="593"/>
      <c r="P28" s="593"/>
      <c r="Q28" s="594"/>
      <c r="R28" s="595">
        <v>11444</v>
      </c>
      <c r="S28" s="596"/>
      <c r="T28" s="596"/>
      <c r="U28" s="596"/>
      <c r="V28" s="596"/>
      <c r="W28" s="596"/>
      <c r="X28" s="596"/>
      <c r="Y28" s="597"/>
      <c r="Z28" s="598">
        <v>0.3</v>
      </c>
      <c r="AA28" s="598"/>
      <c r="AB28" s="598"/>
      <c r="AC28" s="598"/>
      <c r="AD28" s="599" t="s">
        <v>113</v>
      </c>
      <c r="AE28" s="599"/>
      <c r="AF28" s="599"/>
      <c r="AG28" s="599"/>
      <c r="AH28" s="599"/>
      <c r="AI28" s="599"/>
      <c r="AJ28" s="599"/>
      <c r="AK28" s="599"/>
      <c r="AL28" s="600" t="s">
        <v>113</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286</v>
      </c>
      <c r="CE28" s="610"/>
      <c r="CF28" s="610"/>
      <c r="CG28" s="610"/>
      <c r="CH28" s="610"/>
      <c r="CI28" s="610"/>
      <c r="CJ28" s="610"/>
      <c r="CK28" s="610"/>
      <c r="CL28" s="610"/>
      <c r="CM28" s="610"/>
      <c r="CN28" s="610"/>
      <c r="CO28" s="610"/>
      <c r="CP28" s="610"/>
      <c r="CQ28" s="611"/>
      <c r="CR28" s="595">
        <v>333526</v>
      </c>
      <c r="CS28" s="596"/>
      <c r="CT28" s="596"/>
      <c r="CU28" s="596"/>
      <c r="CV28" s="596"/>
      <c r="CW28" s="596"/>
      <c r="CX28" s="596"/>
      <c r="CY28" s="597"/>
      <c r="CZ28" s="629">
        <v>10</v>
      </c>
      <c r="DA28" s="630"/>
      <c r="DB28" s="630"/>
      <c r="DC28" s="631"/>
      <c r="DD28" s="604">
        <v>302378</v>
      </c>
      <c r="DE28" s="596"/>
      <c r="DF28" s="596"/>
      <c r="DG28" s="596"/>
      <c r="DH28" s="596"/>
      <c r="DI28" s="596"/>
      <c r="DJ28" s="596"/>
      <c r="DK28" s="597"/>
      <c r="DL28" s="604">
        <v>302378</v>
      </c>
      <c r="DM28" s="596"/>
      <c r="DN28" s="596"/>
      <c r="DO28" s="596"/>
      <c r="DP28" s="596"/>
      <c r="DQ28" s="596"/>
      <c r="DR28" s="596"/>
      <c r="DS28" s="596"/>
      <c r="DT28" s="596"/>
      <c r="DU28" s="596"/>
      <c r="DV28" s="597"/>
      <c r="DW28" s="600">
        <v>15.9</v>
      </c>
      <c r="DX28" s="627"/>
      <c r="DY28" s="627"/>
      <c r="DZ28" s="627"/>
      <c r="EA28" s="627"/>
      <c r="EB28" s="627"/>
      <c r="EC28" s="628"/>
    </row>
    <row r="29" spans="2:133" ht="11.25" customHeight="1" x14ac:dyDescent="0.15">
      <c r="B29" s="592" t="s">
        <v>287</v>
      </c>
      <c r="C29" s="593"/>
      <c r="D29" s="593"/>
      <c r="E29" s="593"/>
      <c r="F29" s="593"/>
      <c r="G29" s="593"/>
      <c r="H29" s="593"/>
      <c r="I29" s="593"/>
      <c r="J29" s="593"/>
      <c r="K29" s="593"/>
      <c r="L29" s="593"/>
      <c r="M29" s="593"/>
      <c r="N29" s="593"/>
      <c r="O29" s="593"/>
      <c r="P29" s="593"/>
      <c r="Q29" s="594"/>
      <c r="R29" s="595">
        <v>11250</v>
      </c>
      <c r="S29" s="596"/>
      <c r="T29" s="596"/>
      <c r="U29" s="596"/>
      <c r="V29" s="596"/>
      <c r="W29" s="596"/>
      <c r="X29" s="596"/>
      <c r="Y29" s="597"/>
      <c r="Z29" s="598">
        <v>0.3</v>
      </c>
      <c r="AA29" s="598"/>
      <c r="AB29" s="598"/>
      <c r="AC29" s="598"/>
      <c r="AD29" s="599" t="s">
        <v>113</v>
      </c>
      <c r="AE29" s="599"/>
      <c r="AF29" s="599"/>
      <c r="AG29" s="599"/>
      <c r="AH29" s="599"/>
      <c r="AI29" s="599"/>
      <c r="AJ29" s="599"/>
      <c r="AK29" s="599"/>
      <c r="AL29" s="600" t="s">
        <v>113</v>
      </c>
      <c r="AM29" s="601"/>
      <c r="AN29" s="601"/>
      <c r="AO29" s="602"/>
      <c r="AP29" s="574" t="s">
        <v>206</v>
      </c>
      <c r="AQ29" s="575"/>
      <c r="AR29" s="575"/>
      <c r="AS29" s="575"/>
      <c r="AT29" s="575"/>
      <c r="AU29" s="575"/>
      <c r="AV29" s="575"/>
      <c r="AW29" s="575"/>
      <c r="AX29" s="575"/>
      <c r="AY29" s="575"/>
      <c r="AZ29" s="575"/>
      <c r="BA29" s="575"/>
      <c r="BB29" s="575"/>
      <c r="BC29" s="575"/>
      <c r="BD29" s="575"/>
      <c r="BE29" s="575"/>
      <c r="BF29" s="576"/>
      <c r="BG29" s="574" t="s">
        <v>288</v>
      </c>
      <c r="BH29" s="636"/>
      <c r="BI29" s="636"/>
      <c r="BJ29" s="636"/>
      <c r="BK29" s="636"/>
      <c r="BL29" s="636"/>
      <c r="BM29" s="636"/>
      <c r="BN29" s="636"/>
      <c r="BO29" s="636"/>
      <c r="BP29" s="636"/>
      <c r="BQ29" s="637"/>
      <c r="BR29" s="574" t="s">
        <v>289</v>
      </c>
      <c r="BS29" s="636"/>
      <c r="BT29" s="636"/>
      <c r="BU29" s="636"/>
      <c r="BV29" s="636"/>
      <c r="BW29" s="636"/>
      <c r="BX29" s="636"/>
      <c r="BY29" s="636"/>
      <c r="BZ29" s="636"/>
      <c r="CA29" s="636"/>
      <c r="CB29" s="637"/>
      <c r="CD29" s="656" t="s">
        <v>290</v>
      </c>
      <c r="CE29" s="657"/>
      <c r="CF29" s="609" t="s">
        <v>58</v>
      </c>
      <c r="CG29" s="610"/>
      <c r="CH29" s="610"/>
      <c r="CI29" s="610"/>
      <c r="CJ29" s="610"/>
      <c r="CK29" s="610"/>
      <c r="CL29" s="610"/>
      <c r="CM29" s="610"/>
      <c r="CN29" s="610"/>
      <c r="CO29" s="610"/>
      <c r="CP29" s="610"/>
      <c r="CQ29" s="611"/>
      <c r="CR29" s="595">
        <v>333526</v>
      </c>
      <c r="CS29" s="615"/>
      <c r="CT29" s="615"/>
      <c r="CU29" s="615"/>
      <c r="CV29" s="615"/>
      <c r="CW29" s="615"/>
      <c r="CX29" s="615"/>
      <c r="CY29" s="616"/>
      <c r="CZ29" s="629">
        <v>10</v>
      </c>
      <c r="DA29" s="630"/>
      <c r="DB29" s="630"/>
      <c r="DC29" s="631"/>
      <c r="DD29" s="604">
        <v>302378</v>
      </c>
      <c r="DE29" s="615"/>
      <c r="DF29" s="615"/>
      <c r="DG29" s="615"/>
      <c r="DH29" s="615"/>
      <c r="DI29" s="615"/>
      <c r="DJ29" s="615"/>
      <c r="DK29" s="616"/>
      <c r="DL29" s="604">
        <v>302378</v>
      </c>
      <c r="DM29" s="615"/>
      <c r="DN29" s="615"/>
      <c r="DO29" s="615"/>
      <c r="DP29" s="615"/>
      <c r="DQ29" s="615"/>
      <c r="DR29" s="615"/>
      <c r="DS29" s="615"/>
      <c r="DT29" s="615"/>
      <c r="DU29" s="615"/>
      <c r="DV29" s="616"/>
      <c r="DW29" s="600">
        <v>15.9</v>
      </c>
      <c r="DX29" s="627"/>
      <c r="DY29" s="627"/>
      <c r="DZ29" s="627"/>
      <c r="EA29" s="627"/>
      <c r="EB29" s="627"/>
      <c r="EC29" s="628"/>
    </row>
    <row r="30" spans="2:133" ht="11.25" customHeight="1" x14ac:dyDescent="0.15">
      <c r="B30" s="592" t="s">
        <v>291</v>
      </c>
      <c r="C30" s="593"/>
      <c r="D30" s="593"/>
      <c r="E30" s="593"/>
      <c r="F30" s="593"/>
      <c r="G30" s="593"/>
      <c r="H30" s="593"/>
      <c r="I30" s="593"/>
      <c r="J30" s="593"/>
      <c r="K30" s="593"/>
      <c r="L30" s="593"/>
      <c r="M30" s="593"/>
      <c r="N30" s="593"/>
      <c r="O30" s="593"/>
      <c r="P30" s="593"/>
      <c r="Q30" s="594"/>
      <c r="R30" s="595">
        <v>166305</v>
      </c>
      <c r="S30" s="596"/>
      <c r="T30" s="596"/>
      <c r="U30" s="596"/>
      <c r="V30" s="596"/>
      <c r="W30" s="596"/>
      <c r="X30" s="596"/>
      <c r="Y30" s="597"/>
      <c r="Z30" s="598">
        <v>4.5999999999999996</v>
      </c>
      <c r="AA30" s="598"/>
      <c r="AB30" s="598"/>
      <c r="AC30" s="598"/>
      <c r="AD30" s="599" t="s">
        <v>113</v>
      </c>
      <c r="AE30" s="599"/>
      <c r="AF30" s="599"/>
      <c r="AG30" s="599"/>
      <c r="AH30" s="599"/>
      <c r="AI30" s="599"/>
      <c r="AJ30" s="599"/>
      <c r="AK30" s="599"/>
      <c r="AL30" s="600" t="s">
        <v>113</v>
      </c>
      <c r="AM30" s="601"/>
      <c r="AN30" s="601"/>
      <c r="AO30" s="602"/>
      <c r="AP30" s="641" t="s">
        <v>292</v>
      </c>
      <c r="AQ30" s="642"/>
      <c r="AR30" s="642"/>
      <c r="AS30" s="642"/>
      <c r="AT30" s="647" t="s">
        <v>293</v>
      </c>
      <c r="AU30" s="184"/>
      <c r="AV30" s="184"/>
      <c r="AW30" s="184"/>
      <c r="AX30" s="581" t="s">
        <v>172</v>
      </c>
      <c r="AY30" s="582"/>
      <c r="AZ30" s="582"/>
      <c r="BA30" s="582"/>
      <c r="BB30" s="582"/>
      <c r="BC30" s="582"/>
      <c r="BD30" s="582"/>
      <c r="BE30" s="582"/>
      <c r="BF30" s="583"/>
      <c r="BG30" s="653">
        <v>99.1</v>
      </c>
      <c r="BH30" s="654"/>
      <c r="BI30" s="654"/>
      <c r="BJ30" s="654"/>
      <c r="BK30" s="654"/>
      <c r="BL30" s="654"/>
      <c r="BM30" s="590">
        <v>93.9</v>
      </c>
      <c r="BN30" s="654"/>
      <c r="BO30" s="654"/>
      <c r="BP30" s="654"/>
      <c r="BQ30" s="655"/>
      <c r="BR30" s="653">
        <v>98.9</v>
      </c>
      <c r="BS30" s="654"/>
      <c r="BT30" s="654"/>
      <c r="BU30" s="654"/>
      <c r="BV30" s="654"/>
      <c r="BW30" s="654"/>
      <c r="BX30" s="590">
        <v>93.5</v>
      </c>
      <c r="BY30" s="654"/>
      <c r="BZ30" s="654"/>
      <c r="CA30" s="654"/>
      <c r="CB30" s="655"/>
      <c r="CD30" s="658"/>
      <c r="CE30" s="659"/>
      <c r="CF30" s="609" t="s">
        <v>294</v>
      </c>
      <c r="CG30" s="610"/>
      <c r="CH30" s="610"/>
      <c r="CI30" s="610"/>
      <c r="CJ30" s="610"/>
      <c r="CK30" s="610"/>
      <c r="CL30" s="610"/>
      <c r="CM30" s="610"/>
      <c r="CN30" s="610"/>
      <c r="CO30" s="610"/>
      <c r="CP30" s="610"/>
      <c r="CQ30" s="611"/>
      <c r="CR30" s="595">
        <v>302338</v>
      </c>
      <c r="CS30" s="596"/>
      <c r="CT30" s="596"/>
      <c r="CU30" s="596"/>
      <c r="CV30" s="596"/>
      <c r="CW30" s="596"/>
      <c r="CX30" s="596"/>
      <c r="CY30" s="597"/>
      <c r="CZ30" s="629">
        <v>9.1</v>
      </c>
      <c r="DA30" s="630"/>
      <c r="DB30" s="630"/>
      <c r="DC30" s="631"/>
      <c r="DD30" s="604">
        <v>274277</v>
      </c>
      <c r="DE30" s="596"/>
      <c r="DF30" s="596"/>
      <c r="DG30" s="596"/>
      <c r="DH30" s="596"/>
      <c r="DI30" s="596"/>
      <c r="DJ30" s="596"/>
      <c r="DK30" s="597"/>
      <c r="DL30" s="604">
        <v>274277</v>
      </c>
      <c r="DM30" s="596"/>
      <c r="DN30" s="596"/>
      <c r="DO30" s="596"/>
      <c r="DP30" s="596"/>
      <c r="DQ30" s="596"/>
      <c r="DR30" s="596"/>
      <c r="DS30" s="596"/>
      <c r="DT30" s="596"/>
      <c r="DU30" s="596"/>
      <c r="DV30" s="597"/>
      <c r="DW30" s="600">
        <v>14.4</v>
      </c>
      <c r="DX30" s="627"/>
      <c r="DY30" s="627"/>
      <c r="DZ30" s="627"/>
      <c r="EA30" s="627"/>
      <c r="EB30" s="627"/>
      <c r="EC30" s="628"/>
    </row>
    <row r="31" spans="2:133" ht="11.25" customHeight="1" x14ac:dyDescent="0.15">
      <c r="B31" s="592" t="s">
        <v>295</v>
      </c>
      <c r="C31" s="593"/>
      <c r="D31" s="593"/>
      <c r="E31" s="593"/>
      <c r="F31" s="593"/>
      <c r="G31" s="593"/>
      <c r="H31" s="593"/>
      <c r="I31" s="593"/>
      <c r="J31" s="593"/>
      <c r="K31" s="593"/>
      <c r="L31" s="593"/>
      <c r="M31" s="593"/>
      <c r="N31" s="593"/>
      <c r="O31" s="593"/>
      <c r="P31" s="593"/>
      <c r="Q31" s="594"/>
      <c r="R31" s="595">
        <v>272468</v>
      </c>
      <c r="S31" s="596"/>
      <c r="T31" s="596"/>
      <c r="U31" s="596"/>
      <c r="V31" s="596"/>
      <c r="W31" s="596"/>
      <c r="X31" s="596"/>
      <c r="Y31" s="597"/>
      <c r="Z31" s="598">
        <v>7.5</v>
      </c>
      <c r="AA31" s="598"/>
      <c r="AB31" s="598"/>
      <c r="AC31" s="598"/>
      <c r="AD31" s="599" t="s">
        <v>113</v>
      </c>
      <c r="AE31" s="599"/>
      <c r="AF31" s="599"/>
      <c r="AG31" s="599"/>
      <c r="AH31" s="599"/>
      <c r="AI31" s="599"/>
      <c r="AJ31" s="599"/>
      <c r="AK31" s="599"/>
      <c r="AL31" s="600" t="s">
        <v>113</v>
      </c>
      <c r="AM31" s="601"/>
      <c r="AN31" s="601"/>
      <c r="AO31" s="602"/>
      <c r="AP31" s="643"/>
      <c r="AQ31" s="644"/>
      <c r="AR31" s="644"/>
      <c r="AS31" s="644"/>
      <c r="AT31" s="648"/>
      <c r="AU31" s="183" t="s">
        <v>296</v>
      </c>
      <c r="AV31" s="183"/>
      <c r="AW31" s="183"/>
      <c r="AX31" s="592" t="s">
        <v>297</v>
      </c>
      <c r="AY31" s="593"/>
      <c r="AZ31" s="593"/>
      <c r="BA31" s="593"/>
      <c r="BB31" s="593"/>
      <c r="BC31" s="593"/>
      <c r="BD31" s="593"/>
      <c r="BE31" s="593"/>
      <c r="BF31" s="594"/>
      <c r="BG31" s="650">
        <v>99.3</v>
      </c>
      <c r="BH31" s="615"/>
      <c r="BI31" s="615"/>
      <c r="BJ31" s="615"/>
      <c r="BK31" s="615"/>
      <c r="BL31" s="615"/>
      <c r="BM31" s="601">
        <v>94.7</v>
      </c>
      <c r="BN31" s="651"/>
      <c r="BO31" s="651"/>
      <c r="BP31" s="651"/>
      <c r="BQ31" s="652"/>
      <c r="BR31" s="650">
        <v>99.2</v>
      </c>
      <c r="BS31" s="615"/>
      <c r="BT31" s="615"/>
      <c r="BU31" s="615"/>
      <c r="BV31" s="615"/>
      <c r="BW31" s="615"/>
      <c r="BX31" s="601">
        <v>94.2</v>
      </c>
      <c r="BY31" s="651"/>
      <c r="BZ31" s="651"/>
      <c r="CA31" s="651"/>
      <c r="CB31" s="652"/>
      <c r="CD31" s="658"/>
      <c r="CE31" s="659"/>
      <c r="CF31" s="609" t="s">
        <v>298</v>
      </c>
      <c r="CG31" s="610"/>
      <c r="CH31" s="610"/>
      <c r="CI31" s="610"/>
      <c r="CJ31" s="610"/>
      <c r="CK31" s="610"/>
      <c r="CL31" s="610"/>
      <c r="CM31" s="610"/>
      <c r="CN31" s="610"/>
      <c r="CO31" s="610"/>
      <c r="CP31" s="610"/>
      <c r="CQ31" s="611"/>
      <c r="CR31" s="595">
        <v>31188</v>
      </c>
      <c r="CS31" s="615"/>
      <c r="CT31" s="615"/>
      <c r="CU31" s="615"/>
      <c r="CV31" s="615"/>
      <c r="CW31" s="615"/>
      <c r="CX31" s="615"/>
      <c r="CY31" s="616"/>
      <c r="CZ31" s="629">
        <v>0.9</v>
      </c>
      <c r="DA31" s="630"/>
      <c r="DB31" s="630"/>
      <c r="DC31" s="631"/>
      <c r="DD31" s="604">
        <v>28101</v>
      </c>
      <c r="DE31" s="615"/>
      <c r="DF31" s="615"/>
      <c r="DG31" s="615"/>
      <c r="DH31" s="615"/>
      <c r="DI31" s="615"/>
      <c r="DJ31" s="615"/>
      <c r="DK31" s="616"/>
      <c r="DL31" s="604">
        <v>28101</v>
      </c>
      <c r="DM31" s="615"/>
      <c r="DN31" s="615"/>
      <c r="DO31" s="615"/>
      <c r="DP31" s="615"/>
      <c r="DQ31" s="615"/>
      <c r="DR31" s="615"/>
      <c r="DS31" s="615"/>
      <c r="DT31" s="615"/>
      <c r="DU31" s="615"/>
      <c r="DV31" s="616"/>
      <c r="DW31" s="600">
        <v>1.5</v>
      </c>
      <c r="DX31" s="627"/>
      <c r="DY31" s="627"/>
      <c r="DZ31" s="627"/>
      <c r="EA31" s="627"/>
      <c r="EB31" s="627"/>
      <c r="EC31" s="628"/>
    </row>
    <row r="32" spans="2:133" ht="11.25" customHeight="1" x14ac:dyDescent="0.15">
      <c r="B32" s="592" t="s">
        <v>299</v>
      </c>
      <c r="C32" s="593"/>
      <c r="D32" s="593"/>
      <c r="E32" s="593"/>
      <c r="F32" s="593"/>
      <c r="G32" s="593"/>
      <c r="H32" s="593"/>
      <c r="I32" s="593"/>
      <c r="J32" s="593"/>
      <c r="K32" s="593"/>
      <c r="L32" s="593"/>
      <c r="M32" s="593"/>
      <c r="N32" s="593"/>
      <c r="O32" s="593"/>
      <c r="P32" s="593"/>
      <c r="Q32" s="594"/>
      <c r="R32" s="595">
        <v>28366</v>
      </c>
      <c r="S32" s="596"/>
      <c r="T32" s="596"/>
      <c r="U32" s="596"/>
      <c r="V32" s="596"/>
      <c r="W32" s="596"/>
      <c r="X32" s="596"/>
      <c r="Y32" s="597"/>
      <c r="Z32" s="598">
        <v>0.8</v>
      </c>
      <c r="AA32" s="598"/>
      <c r="AB32" s="598"/>
      <c r="AC32" s="598"/>
      <c r="AD32" s="599">
        <v>53</v>
      </c>
      <c r="AE32" s="599"/>
      <c r="AF32" s="599"/>
      <c r="AG32" s="599"/>
      <c r="AH32" s="599"/>
      <c r="AI32" s="599"/>
      <c r="AJ32" s="599"/>
      <c r="AK32" s="599"/>
      <c r="AL32" s="600">
        <v>0</v>
      </c>
      <c r="AM32" s="601"/>
      <c r="AN32" s="601"/>
      <c r="AO32" s="602"/>
      <c r="AP32" s="645"/>
      <c r="AQ32" s="646"/>
      <c r="AR32" s="646"/>
      <c r="AS32" s="646"/>
      <c r="AT32" s="649"/>
      <c r="AU32" s="185"/>
      <c r="AV32" s="185"/>
      <c r="AW32" s="185"/>
      <c r="AX32" s="638" t="s">
        <v>300</v>
      </c>
      <c r="AY32" s="639"/>
      <c r="AZ32" s="639"/>
      <c r="BA32" s="639"/>
      <c r="BB32" s="639"/>
      <c r="BC32" s="639"/>
      <c r="BD32" s="639"/>
      <c r="BE32" s="639"/>
      <c r="BF32" s="640"/>
      <c r="BG32" s="662">
        <v>98.6</v>
      </c>
      <c r="BH32" s="663"/>
      <c r="BI32" s="663"/>
      <c r="BJ32" s="663"/>
      <c r="BK32" s="663"/>
      <c r="BL32" s="663"/>
      <c r="BM32" s="664">
        <v>91.7</v>
      </c>
      <c r="BN32" s="663"/>
      <c r="BO32" s="663"/>
      <c r="BP32" s="663"/>
      <c r="BQ32" s="665"/>
      <c r="BR32" s="662">
        <v>98.4</v>
      </c>
      <c r="BS32" s="663"/>
      <c r="BT32" s="663"/>
      <c r="BU32" s="663"/>
      <c r="BV32" s="663"/>
      <c r="BW32" s="663"/>
      <c r="BX32" s="664">
        <v>91.3</v>
      </c>
      <c r="BY32" s="663"/>
      <c r="BZ32" s="663"/>
      <c r="CA32" s="663"/>
      <c r="CB32" s="665"/>
      <c r="CD32" s="660"/>
      <c r="CE32" s="661"/>
      <c r="CF32" s="609" t="s">
        <v>301</v>
      </c>
      <c r="CG32" s="610"/>
      <c r="CH32" s="610"/>
      <c r="CI32" s="610"/>
      <c r="CJ32" s="610"/>
      <c r="CK32" s="610"/>
      <c r="CL32" s="610"/>
      <c r="CM32" s="610"/>
      <c r="CN32" s="610"/>
      <c r="CO32" s="610"/>
      <c r="CP32" s="610"/>
      <c r="CQ32" s="611"/>
      <c r="CR32" s="595" t="s">
        <v>113</v>
      </c>
      <c r="CS32" s="596"/>
      <c r="CT32" s="596"/>
      <c r="CU32" s="596"/>
      <c r="CV32" s="596"/>
      <c r="CW32" s="596"/>
      <c r="CX32" s="596"/>
      <c r="CY32" s="597"/>
      <c r="CZ32" s="629" t="s">
        <v>113</v>
      </c>
      <c r="DA32" s="630"/>
      <c r="DB32" s="630"/>
      <c r="DC32" s="631"/>
      <c r="DD32" s="604" t="s">
        <v>113</v>
      </c>
      <c r="DE32" s="596"/>
      <c r="DF32" s="596"/>
      <c r="DG32" s="596"/>
      <c r="DH32" s="596"/>
      <c r="DI32" s="596"/>
      <c r="DJ32" s="596"/>
      <c r="DK32" s="597"/>
      <c r="DL32" s="604" t="s">
        <v>113</v>
      </c>
      <c r="DM32" s="596"/>
      <c r="DN32" s="596"/>
      <c r="DO32" s="596"/>
      <c r="DP32" s="596"/>
      <c r="DQ32" s="596"/>
      <c r="DR32" s="596"/>
      <c r="DS32" s="596"/>
      <c r="DT32" s="596"/>
      <c r="DU32" s="596"/>
      <c r="DV32" s="597"/>
      <c r="DW32" s="600" t="s">
        <v>113</v>
      </c>
      <c r="DX32" s="627"/>
      <c r="DY32" s="627"/>
      <c r="DZ32" s="627"/>
      <c r="EA32" s="627"/>
      <c r="EB32" s="627"/>
      <c r="EC32" s="628"/>
    </row>
    <row r="33" spans="2:133" ht="11.25" customHeight="1" x14ac:dyDescent="0.15">
      <c r="B33" s="592" t="s">
        <v>302</v>
      </c>
      <c r="C33" s="593"/>
      <c r="D33" s="593"/>
      <c r="E33" s="593"/>
      <c r="F33" s="593"/>
      <c r="G33" s="593"/>
      <c r="H33" s="593"/>
      <c r="I33" s="593"/>
      <c r="J33" s="593"/>
      <c r="K33" s="593"/>
      <c r="L33" s="593"/>
      <c r="M33" s="593"/>
      <c r="N33" s="593"/>
      <c r="O33" s="593"/>
      <c r="P33" s="593"/>
      <c r="Q33" s="594"/>
      <c r="R33" s="595">
        <v>516600</v>
      </c>
      <c r="S33" s="596"/>
      <c r="T33" s="596"/>
      <c r="U33" s="596"/>
      <c r="V33" s="596"/>
      <c r="W33" s="596"/>
      <c r="X33" s="596"/>
      <c r="Y33" s="597"/>
      <c r="Z33" s="598">
        <v>14.2</v>
      </c>
      <c r="AA33" s="598"/>
      <c r="AB33" s="598"/>
      <c r="AC33" s="598"/>
      <c r="AD33" s="599" t="s">
        <v>113</v>
      </c>
      <c r="AE33" s="599"/>
      <c r="AF33" s="599"/>
      <c r="AG33" s="599"/>
      <c r="AH33" s="599"/>
      <c r="AI33" s="599"/>
      <c r="AJ33" s="599"/>
      <c r="AK33" s="599"/>
      <c r="AL33" s="600" t="s">
        <v>113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303</v>
      </c>
      <c r="CE33" s="610"/>
      <c r="CF33" s="610"/>
      <c r="CG33" s="610"/>
      <c r="CH33" s="610"/>
      <c r="CI33" s="610"/>
      <c r="CJ33" s="610"/>
      <c r="CK33" s="610"/>
      <c r="CL33" s="610"/>
      <c r="CM33" s="610"/>
      <c r="CN33" s="610"/>
      <c r="CO33" s="610"/>
      <c r="CP33" s="610"/>
      <c r="CQ33" s="611"/>
      <c r="CR33" s="595">
        <v>1482127</v>
      </c>
      <c r="CS33" s="615"/>
      <c r="CT33" s="615"/>
      <c r="CU33" s="615"/>
      <c r="CV33" s="615"/>
      <c r="CW33" s="615"/>
      <c r="CX33" s="615"/>
      <c r="CY33" s="616"/>
      <c r="CZ33" s="629">
        <v>44.5</v>
      </c>
      <c r="DA33" s="630"/>
      <c r="DB33" s="630"/>
      <c r="DC33" s="631"/>
      <c r="DD33" s="604">
        <v>1188040</v>
      </c>
      <c r="DE33" s="615"/>
      <c r="DF33" s="615"/>
      <c r="DG33" s="615"/>
      <c r="DH33" s="615"/>
      <c r="DI33" s="615"/>
      <c r="DJ33" s="615"/>
      <c r="DK33" s="616"/>
      <c r="DL33" s="604">
        <v>813861</v>
      </c>
      <c r="DM33" s="615"/>
      <c r="DN33" s="615"/>
      <c r="DO33" s="615"/>
      <c r="DP33" s="615"/>
      <c r="DQ33" s="615"/>
      <c r="DR33" s="615"/>
      <c r="DS33" s="615"/>
      <c r="DT33" s="615"/>
      <c r="DU33" s="615"/>
      <c r="DV33" s="616"/>
      <c r="DW33" s="600">
        <v>42.7</v>
      </c>
      <c r="DX33" s="627"/>
      <c r="DY33" s="627"/>
      <c r="DZ33" s="627"/>
      <c r="EA33" s="627"/>
      <c r="EB33" s="627"/>
      <c r="EC33" s="628"/>
    </row>
    <row r="34" spans="2:133" ht="11.25" customHeight="1" x14ac:dyDescent="0.15">
      <c r="B34" s="592" t="s">
        <v>304</v>
      </c>
      <c r="C34" s="593"/>
      <c r="D34" s="593"/>
      <c r="E34" s="593"/>
      <c r="F34" s="593"/>
      <c r="G34" s="593"/>
      <c r="H34" s="593"/>
      <c r="I34" s="593"/>
      <c r="J34" s="593"/>
      <c r="K34" s="593"/>
      <c r="L34" s="593"/>
      <c r="M34" s="593"/>
      <c r="N34" s="593"/>
      <c r="O34" s="593"/>
      <c r="P34" s="593"/>
      <c r="Q34" s="594"/>
      <c r="R34" s="595" t="s">
        <v>113</v>
      </c>
      <c r="S34" s="596"/>
      <c r="T34" s="596"/>
      <c r="U34" s="596"/>
      <c r="V34" s="596"/>
      <c r="W34" s="596"/>
      <c r="X34" s="596"/>
      <c r="Y34" s="597"/>
      <c r="Z34" s="598" t="s">
        <v>113</v>
      </c>
      <c r="AA34" s="598"/>
      <c r="AB34" s="598"/>
      <c r="AC34" s="598"/>
      <c r="AD34" s="599" t="s">
        <v>113</v>
      </c>
      <c r="AE34" s="599"/>
      <c r="AF34" s="599"/>
      <c r="AG34" s="599"/>
      <c r="AH34" s="599"/>
      <c r="AI34" s="599"/>
      <c r="AJ34" s="599"/>
      <c r="AK34" s="599"/>
      <c r="AL34" s="600" t="s">
        <v>113</v>
      </c>
      <c r="AM34" s="601"/>
      <c r="AN34" s="601"/>
      <c r="AO34" s="602"/>
      <c r="AP34" s="188"/>
      <c r="AQ34" s="574" t="s">
        <v>305</v>
      </c>
      <c r="AR34" s="575"/>
      <c r="AS34" s="575"/>
      <c r="AT34" s="575"/>
      <c r="AU34" s="575"/>
      <c r="AV34" s="575"/>
      <c r="AW34" s="575"/>
      <c r="AX34" s="575"/>
      <c r="AY34" s="575"/>
      <c r="AZ34" s="575"/>
      <c r="BA34" s="575"/>
      <c r="BB34" s="575"/>
      <c r="BC34" s="575"/>
      <c r="BD34" s="575"/>
      <c r="BE34" s="575"/>
      <c r="BF34" s="576"/>
      <c r="BG34" s="574" t="s">
        <v>306</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307</v>
      </c>
      <c r="CE34" s="610"/>
      <c r="CF34" s="610"/>
      <c r="CG34" s="610"/>
      <c r="CH34" s="610"/>
      <c r="CI34" s="610"/>
      <c r="CJ34" s="610"/>
      <c r="CK34" s="610"/>
      <c r="CL34" s="610"/>
      <c r="CM34" s="610"/>
      <c r="CN34" s="610"/>
      <c r="CO34" s="610"/>
      <c r="CP34" s="610"/>
      <c r="CQ34" s="611"/>
      <c r="CR34" s="595">
        <v>522102</v>
      </c>
      <c r="CS34" s="596"/>
      <c r="CT34" s="596"/>
      <c r="CU34" s="596"/>
      <c r="CV34" s="596"/>
      <c r="CW34" s="596"/>
      <c r="CX34" s="596"/>
      <c r="CY34" s="597"/>
      <c r="CZ34" s="629">
        <v>15.7</v>
      </c>
      <c r="DA34" s="630"/>
      <c r="DB34" s="630"/>
      <c r="DC34" s="631"/>
      <c r="DD34" s="604">
        <v>376763</v>
      </c>
      <c r="DE34" s="596"/>
      <c r="DF34" s="596"/>
      <c r="DG34" s="596"/>
      <c r="DH34" s="596"/>
      <c r="DI34" s="596"/>
      <c r="DJ34" s="596"/>
      <c r="DK34" s="597"/>
      <c r="DL34" s="604">
        <v>315390</v>
      </c>
      <c r="DM34" s="596"/>
      <c r="DN34" s="596"/>
      <c r="DO34" s="596"/>
      <c r="DP34" s="596"/>
      <c r="DQ34" s="596"/>
      <c r="DR34" s="596"/>
      <c r="DS34" s="596"/>
      <c r="DT34" s="596"/>
      <c r="DU34" s="596"/>
      <c r="DV34" s="597"/>
      <c r="DW34" s="600">
        <v>16.600000000000001</v>
      </c>
      <c r="DX34" s="627"/>
      <c r="DY34" s="627"/>
      <c r="DZ34" s="627"/>
      <c r="EA34" s="627"/>
      <c r="EB34" s="627"/>
      <c r="EC34" s="628"/>
    </row>
    <row r="35" spans="2:133" ht="11.25" customHeight="1" x14ac:dyDescent="0.15">
      <c r="B35" s="592" t="s">
        <v>308</v>
      </c>
      <c r="C35" s="593"/>
      <c r="D35" s="593"/>
      <c r="E35" s="593"/>
      <c r="F35" s="593"/>
      <c r="G35" s="593"/>
      <c r="H35" s="593"/>
      <c r="I35" s="593"/>
      <c r="J35" s="593"/>
      <c r="K35" s="593"/>
      <c r="L35" s="593"/>
      <c r="M35" s="593"/>
      <c r="N35" s="593"/>
      <c r="O35" s="593"/>
      <c r="P35" s="593"/>
      <c r="Q35" s="594"/>
      <c r="R35" s="595">
        <v>69100</v>
      </c>
      <c r="S35" s="596"/>
      <c r="T35" s="596"/>
      <c r="U35" s="596"/>
      <c r="V35" s="596"/>
      <c r="W35" s="596"/>
      <c r="X35" s="596"/>
      <c r="Y35" s="597"/>
      <c r="Z35" s="598">
        <v>1.9</v>
      </c>
      <c r="AA35" s="598"/>
      <c r="AB35" s="598"/>
      <c r="AC35" s="598"/>
      <c r="AD35" s="599" t="s">
        <v>113</v>
      </c>
      <c r="AE35" s="599"/>
      <c r="AF35" s="599"/>
      <c r="AG35" s="599"/>
      <c r="AH35" s="599"/>
      <c r="AI35" s="599"/>
      <c r="AJ35" s="599"/>
      <c r="AK35" s="599"/>
      <c r="AL35" s="600" t="s">
        <v>113</v>
      </c>
      <c r="AM35" s="601"/>
      <c r="AN35" s="601"/>
      <c r="AO35" s="602"/>
      <c r="AP35" s="188"/>
      <c r="AQ35" s="606" t="s">
        <v>309</v>
      </c>
      <c r="AR35" s="607"/>
      <c r="AS35" s="607"/>
      <c r="AT35" s="607"/>
      <c r="AU35" s="607"/>
      <c r="AV35" s="607"/>
      <c r="AW35" s="607"/>
      <c r="AX35" s="607"/>
      <c r="AY35" s="608"/>
      <c r="AZ35" s="584">
        <v>413373</v>
      </c>
      <c r="BA35" s="585"/>
      <c r="BB35" s="585"/>
      <c r="BC35" s="585"/>
      <c r="BD35" s="585"/>
      <c r="BE35" s="585"/>
      <c r="BF35" s="666"/>
      <c r="BG35" s="606" t="s">
        <v>310</v>
      </c>
      <c r="BH35" s="607"/>
      <c r="BI35" s="607"/>
      <c r="BJ35" s="607"/>
      <c r="BK35" s="607"/>
      <c r="BL35" s="607"/>
      <c r="BM35" s="607"/>
      <c r="BN35" s="607"/>
      <c r="BO35" s="607"/>
      <c r="BP35" s="607"/>
      <c r="BQ35" s="607"/>
      <c r="BR35" s="607"/>
      <c r="BS35" s="607"/>
      <c r="BT35" s="607"/>
      <c r="BU35" s="608"/>
      <c r="BV35" s="584">
        <v>41692</v>
      </c>
      <c r="BW35" s="585"/>
      <c r="BX35" s="585"/>
      <c r="BY35" s="585"/>
      <c r="BZ35" s="585"/>
      <c r="CA35" s="585"/>
      <c r="CB35" s="666"/>
      <c r="CD35" s="609" t="s">
        <v>311</v>
      </c>
      <c r="CE35" s="610"/>
      <c r="CF35" s="610"/>
      <c r="CG35" s="610"/>
      <c r="CH35" s="610"/>
      <c r="CI35" s="610"/>
      <c r="CJ35" s="610"/>
      <c r="CK35" s="610"/>
      <c r="CL35" s="610"/>
      <c r="CM35" s="610"/>
      <c r="CN35" s="610"/>
      <c r="CO35" s="610"/>
      <c r="CP35" s="610"/>
      <c r="CQ35" s="611"/>
      <c r="CR35" s="595">
        <v>29706</v>
      </c>
      <c r="CS35" s="615"/>
      <c r="CT35" s="615"/>
      <c r="CU35" s="615"/>
      <c r="CV35" s="615"/>
      <c r="CW35" s="615"/>
      <c r="CX35" s="615"/>
      <c r="CY35" s="616"/>
      <c r="CZ35" s="629">
        <v>0.9</v>
      </c>
      <c r="DA35" s="630"/>
      <c r="DB35" s="630"/>
      <c r="DC35" s="631"/>
      <c r="DD35" s="604">
        <v>21192</v>
      </c>
      <c r="DE35" s="615"/>
      <c r="DF35" s="615"/>
      <c r="DG35" s="615"/>
      <c r="DH35" s="615"/>
      <c r="DI35" s="615"/>
      <c r="DJ35" s="615"/>
      <c r="DK35" s="616"/>
      <c r="DL35" s="604">
        <v>11551</v>
      </c>
      <c r="DM35" s="615"/>
      <c r="DN35" s="615"/>
      <c r="DO35" s="615"/>
      <c r="DP35" s="615"/>
      <c r="DQ35" s="615"/>
      <c r="DR35" s="615"/>
      <c r="DS35" s="615"/>
      <c r="DT35" s="615"/>
      <c r="DU35" s="615"/>
      <c r="DV35" s="616"/>
      <c r="DW35" s="600">
        <v>0.6</v>
      </c>
      <c r="DX35" s="627"/>
      <c r="DY35" s="627"/>
      <c r="DZ35" s="627"/>
      <c r="EA35" s="627"/>
      <c r="EB35" s="627"/>
      <c r="EC35" s="628"/>
    </row>
    <row r="36" spans="2:133" ht="11.25" customHeight="1" x14ac:dyDescent="0.15">
      <c r="B36" s="638" t="s">
        <v>312</v>
      </c>
      <c r="C36" s="639"/>
      <c r="D36" s="639"/>
      <c r="E36" s="639"/>
      <c r="F36" s="639"/>
      <c r="G36" s="639"/>
      <c r="H36" s="639"/>
      <c r="I36" s="639"/>
      <c r="J36" s="639"/>
      <c r="K36" s="639"/>
      <c r="L36" s="639"/>
      <c r="M36" s="639"/>
      <c r="N36" s="639"/>
      <c r="O36" s="639"/>
      <c r="P36" s="639"/>
      <c r="Q36" s="640"/>
      <c r="R36" s="667">
        <v>3636286</v>
      </c>
      <c r="S36" s="668"/>
      <c r="T36" s="668"/>
      <c r="U36" s="668"/>
      <c r="V36" s="668"/>
      <c r="W36" s="668"/>
      <c r="X36" s="668"/>
      <c r="Y36" s="669"/>
      <c r="Z36" s="670">
        <v>100</v>
      </c>
      <c r="AA36" s="670"/>
      <c r="AB36" s="670"/>
      <c r="AC36" s="670"/>
      <c r="AD36" s="671">
        <v>1836065</v>
      </c>
      <c r="AE36" s="671"/>
      <c r="AF36" s="671"/>
      <c r="AG36" s="671"/>
      <c r="AH36" s="671"/>
      <c r="AI36" s="671"/>
      <c r="AJ36" s="671"/>
      <c r="AK36" s="671"/>
      <c r="AL36" s="672">
        <v>100</v>
      </c>
      <c r="AM36" s="664"/>
      <c r="AN36" s="664"/>
      <c r="AO36" s="673"/>
      <c r="AQ36" s="674" t="s">
        <v>313</v>
      </c>
      <c r="AR36" s="675"/>
      <c r="AS36" s="675"/>
      <c r="AT36" s="675"/>
      <c r="AU36" s="675"/>
      <c r="AV36" s="675"/>
      <c r="AW36" s="675"/>
      <c r="AX36" s="675"/>
      <c r="AY36" s="676"/>
      <c r="AZ36" s="595">
        <v>102000</v>
      </c>
      <c r="BA36" s="596"/>
      <c r="BB36" s="596"/>
      <c r="BC36" s="596"/>
      <c r="BD36" s="615"/>
      <c r="BE36" s="615"/>
      <c r="BF36" s="652"/>
      <c r="BG36" s="609" t="s">
        <v>314</v>
      </c>
      <c r="BH36" s="610"/>
      <c r="BI36" s="610"/>
      <c r="BJ36" s="610"/>
      <c r="BK36" s="610"/>
      <c r="BL36" s="610"/>
      <c r="BM36" s="610"/>
      <c r="BN36" s="610"/>
      <c r="BO36" s="610"/>
      <c r="BP36" s="610"/>
      <c r="BQ36" s="610"/>
      <c r="BR36" s="610"/>
      <c r="BS36" s="610"/>
      <c r="BT36" s="610"/>
      <c r="BU36" s="611"/>
      <c r="BV36" s="595">
        <v>36671</v>
      </c>
      <c r="BW36" s="596"/>
      <c r="BX36" s="596"/>
      <c r="BY36" s="596"/>
      <c r="BZ36" s="596"/>
      <c r="CA36" s="596"/>
      <c r="CB36" s="605"/>
      <c r="CD36" s="609" t="s">
        <v>315</v>
      </c>
      <c r="CE36" s="610"/>
      <c r="CF36" s="610"/>
      <c r="CG36" s="610"/>
      <c r="CH36" s="610"/>
      <c r="CI36" s="610"/>
      <c r="CJ36" s="610"/>
      <c r="CK36" s="610"/>
      <c r="CL36" s="610"/>
      <c r="CM36" s="610"/>
      <c r="CN36" s="610"/>
      <c r="CO36" s="610"/>
      <c r="CP36" s="610"/>
      <c r="CQ36" s="611"/>
      <c r="CR36" s="595">
        <v>379595</v>
      </c>
      <c r="CS36" s="596"/>
      <c r="CT36" s="596"/>
      <c r="CU36" s="596"/>
      <c r="CV36" s="596"/>
      <c r="CW36" s="596"/>
      <c r="CX36" s="596"/>
      <c r="CY36" s="597"/>
      <c r="CZ36" s="629">
        <v>11.4</v>
      </c>
      <c r="DA36" s="630"/>
      <c r="DB36" s="630"/>
      <c r="DC36" s="631"/>
      <c r="DD36" s="604">
        <v>292970</v>
      </c>
      <c r="DE36" s="596"/>
      <c r="DF36" s="596"/>
      <c r="DG36" s="596"/>
      <c r="DH36" s="596"/>
      <c r="DI36" s="596"/>
      <c r="DJ36" s="596"/>
      <c r="DK36" s="597"/>
      <c r="DL36" s="604">
        <v>234085</v>
      </c>
      <c r="DM36" s="596"/>
      <c r="DN36" s="596"/>
      <c r="DO36" s="596"/>
      <c r="DP36" s="596"/>
      <c r="DQ36" s="596"/>
      <c r="DR36" s="596"/>
      <c r="DS36" s="596"/>
      <c r="DT36" s="596"/>
      <c r="DU36" s="596"/>
      <c r="DV36" s="597"/>
      <c r="DW36" s="600">
        <v>12.3</v>
      </c>
      <c r="DX36" s="627"/>
      <c r="DY36" s="627"/>
      <c r="DZ36" s="627"/>
      <c r="EA36" s="627"/>
      <c r="EB36" s="627"/>
      <c r="EC36" s="628"/>
    </row>
    <row r="37" spans="2:133" ht="11.25" customHeight="1" x14ac:dyDescent="0.15">
      <c r="AQ37" s="674" t="s">
        <v>316</v>
      </c>
      <c r="AR37" s="675"/>
      <c r="AS37" s="675"/>
      <c r="AT37" s="675"/>
      <c r="AU37" s="675"/>
      <c r="AV37" s="675"/>
      <c r="AW37" s="675"/>
      <c r="AX37" s="675"/>
      <c r="AY37" s="676"/>
      <c r="AZ37" s="595">
        <v>95000</v>
      </c>
      <c r="BA37" s="596"/>
      <c r="BB37" s="596"/>
      <c r="BC37" s="596"/>
      <c r="BD37" s="615"/>
      <c r="BE37" s="615"/>
      <c r="BF37" s="652"/>
      <c r="BG37" s="609" t="s">
        <v>317</v>
      </c>
      <c r="BH37" s="610"/>
      <c r="BI37" s="610"/>
      <c r="BJ37" s="610"/>
      <c r="BK37" s="610"/>
      <c r="BL37" s="610"/>
      <c r="BM37" s="610"/>
      <c r="BN37" s="610"/>
      <c r="BO37" s="610"/>
      <c r="BP37" s="610"/>
      <c r="BQ37" s="610"/>
      <c r="BR37" s="610"/>
      <c r="BS37" s="610"/>
      <c r="BT37" s="610"/>
      <c r="BU37" s="611"/>
      <c r="BV37" s="595">
        <v>530</v>
      </c>
      <c r="BW37" s="596"/>
      <c r="BX37" s="596"/>
      <c r="BY37" s="596"/>
      <c r="BZ37" s="596"/>
      <c r="CA37" s="596"/>
      <c r="CB37" s="605"/>
      <c r="CD37" s="609" t="s">
        <v>318</v>
      </c>
      <c r="CE37" s="610"/>
      <c r="CF37" s="610"/>
      <c r="CG37" s="610"/>
      <c r="CH37" s="610"/>
      <c r="CI37" s="610"/>
      <c r="CJ37" s="610"/>
      <c r="CK37" s="610"/>
      <c r="CL37" s="610"/>
      <c r="CM37" s="610"/>
      <c r="CN37" s="610"/>
      <c r="CO37" s="610"/>
      <c r="CP37" s="610"/>
      <c r="CQ37" s="611"/>
      <c r="CR37" s="595">
        <v>144972</v>
      </c>
      <c r="CS37" s="615"/>
      <c r="CT37" s="615"/>
      <c r="CU37" s="615"/>
      <c r="CV37" s="615"/>
      <c r="CW37" s="615"/>
      <c r="CX37" s="615"/>
      <c r="CY37" s="616"/>
      <c r="CZ37" s="629">
        <v>4.4000000000000004</v>
      </c>
      <c r="DA37" s="630"/>
      <c r="DB37" s="630"/>
      <c r="DC37" s="631"/>
      <c r="DD37" s="604">
        <v>144972</v>
      </c>
      <c r="DE37" s="615"/>
      <c r="DF37" s="615"/>
      <c r="DG37" s="615"/>
      <c r="DH37" s="615"/>
      <c r="DI37" s="615"/>
      <c r="DJ37" s="615"/>
      <c r="DK37" s="616"/>
      <c r="DL37" s="604">
        <v>136875</v>
      </c>
      <c r="DM37" s="615"/>
      <c r="DN37" s="615"/>
      <c r="DO37" s="615"/>
      <c r="DP37" s="615"/>
      <c r="DQ37" s="615"/>
      <c r="DR37" s="615"/>
      <c r="DS37" s="615"/>
      <c r="DT37" s="615"/>
      <c r="DU37" s="615"/>
      <c r="DV37" s="616"/>
      <c r="DW37" s="600">
        <v>7.2</v>
      </c>
      <c r="DX37" s="627"/>
      <c r="DY37" s="627"/>
      <c r="DZ37" s="627"/>
      <c r="EA37" s="627"/>
      <c r="EB37" s="627"/>
      <c r="EC37" s="628"/>
    </row>
    <row r="38" spans="2:133" ht="11.25" customHeight="1" x14ac:dyDescent="0.15">
      <c r="AQ38" s="674" t="s">
        <v>319</v>
      </c>
      <c r="AR38" s="675"/>
      <c r="AS38" s="675"/>
      <c r="AT38" s="675"/>
      <c r="AU38" s="675"/>
      <c r="AV38" s="675"/>
      <c r="AW38" s="675"/>
      <c r="AX38" s="675"/>
      <c r="AY38" s="676"/>
      <c r="AZ38" s="595" t="s">
        <v>320</v>
      </c>
      <c r="BA38" s="596"/>
      <c r="BB38" s="596"/>
      <c r="BC38" s="596"/>
      <c r="BD38" s="615"/>
      <c r="BE38" s="615"/>
      <c r="BF38" s="652"/>
      <c r="BG38" s="609" t="s">
        <v>321</v>
      </c>
      <c r="BH38" s="610"/>
      <c r="BI38" s="610"/>
      <c r="BJ38" s="610"/>
      <c r="BK38" s="610"/>
      <c r="BL38" s="610"/>
      <c r="BM38" s="610"/>
      <c r="BN38" s="610"/>
      <c r="BO38" s="610"/>
      <c r="BP38" s="610"/>
      <c r="BQ38" s="610"/>
      <c r="BR38" s="610"/>
      <c r="BS38" s="610"/>
      <c r="BT38" s="610"/>
      <c r="BU38" s="611"/>
      <c r="BV38" s="595">
        <v>890</v>
      </c>
      <c r="BW38" s="596"/>
      <c r="BX38" s="596"/>
      <c r="BY38" s="596"/>
      <c r="BZ38" s="596"/>
      <c r="CA38" s="596"/>
      <c r="CB38" s="605"/>
      <c r="CD38" s="609" t="s">
        <v>322</v>
      </c>
      <c r="CE38" s="610"/>
      <c r="CF38" s="610"/>
      <c r="CG38" s="610"/>
      <c r="CH38" s="610"/>
      <c r="CI38" s="610"/>
      <c r="CJ38" s="610"/>
      <c r="CK38" s="610"/>
      <c r="CL38" s="610"/>
      <c r="CM38" s="610"/>
      <c r="CN38" s="610"/>
      <c r="CO38" s="610"/>
      <c r="CP38" s="610"/>
      <c r="CQ38" s="611"/>
      <c r="CR38" s="595">
        <v>413373</v>
      </c>
      <c r="CS38" s="596"/>
      <c r="CT38" s="596"/>
      <c r="CU38" s="596"/>
      <c r="CV38" s="596"/>
      <c r="CW38" s="596"/>
      <c r="CX38" s="596"/>
      <c r="CY38" s="597"/>
      <c r="CZ38" s="629">
        <v>12.4</v>
      </c>
      <c r="DA38" s="630"/>
      <c r="DB38" s="630"/>
      <c r="DC38" s="631"/>
      <c r="DD38" s="604">
        <v>378115</v>
      </c>
      <c r="DE38" s="596"/>
      <c r="DF38" s="596"/>
      <c r="DG38" s="596"/>
      <c r="DH38" s="596"/>
      <c r="DI38" s="596"/>
      <c r="DJ38" s="596"/>
      <c r="DK38" s="597"/>
      <c r="DL38" s="604">
        <v>252835</v>
      </c>
      <c r="DM38" s="596"/>
      <c r="DN38" s="596"/>
      <c r="DO38" s="596"/>
      <c r="DP38" s="596"/>
      <c r="DQ38" s="596"/>
      <c r="DR38" s="596"/>
      <c r="DS38" s="596"/>
      <c r="DT38" s="596"/>
      <c r="DU38" s="596"/>
      <c r="DV38" s="597"/>
      <c r="DW38" s="600">
        <v>13.3</v>
      </c>
      <c r="DX38" s="627"/>
      <c r="DY38" s="627"/>
      <c r="DZ38" s="627"/>
      <c r="EA38" s="627"/>
      <c r="EB38" s="627"/>
      <c r="EC38" s="628"/>
    </row>
    <row r="39" spans="2:133" ht="11.25" customHeight="1" x14ac:dyDescent="0.15">
      <c r="AQ39" s="674" t="s">
        <v>323</v>
      </c>
      <c r="AR39" s="675"/>
      <c r="AS39" s="675"/>
      <c r="AT39" s="675"/>
      <c r="AU39" s="675"/>
      <c r="AV39" s="675"/>
      <c r="AW39" s="675"/>
      <c r="AX39" s="675"/>
      <c r="AY39" s="676"/>
      <c r="AZ39" s="595" t="s">
        <v>320</v>
      </c>
      <c r="BA39" s="596"/>
      <c r="BB39" s="596"/>
      <c r="BC39" s="596"/>
      <c r="BD39" s="615"/>
      <c r="BE39" s="615"/>
      <c r="BF39" s="652"/>
      <c r="BG39" s="680" t="s">
        <v>324</v>
      </c>
      <c r="BH39" s="681"/>
      <c r="BI39" s="681"/>
      <c r="BJ39" s="681"/>
      <c r="BK39" s="681"/>
      <c r="BL39" s="189"/>
      <c r="BM39" s="610" t="s">
        <v>325</v>
      </c>
      <c r="BN39" s="610"/>
      <c r="BO39" s="610"/>
      <c r="BP39" s="610"/>
      <c r="BQ39" s="610"/>
      <c r="BR39" s="610"/>
      <c r="BS39" s="610"/>
      <c r="BT39" s="610"/>
      <c r="BU39" s="611"/>
      <c r="BV39" s="595">
        <v>92</v>
      </c>
      <c r="BW39" s="596"/>
      <c r="BX39" s="596"/>
      <c r="BY39" s="596"/>
      <c r="BZ39" s="596"/>
      <c r="CA39" s="596"/>
      <c r="CB39" s="605"/>
      <c r="CD39" s="609" t="s">
        <v>326</v>
      </c>
      <c r="CE39" s="610"/>
      <c r="CF39" s="610"/>
      <c r="CG39" s="610"/>
      <c r="CH39" s="610"/>
      <c r="CI39" s="610"/>
      <c r="CJ39" s="610"/>
      <c r="CK39" s="610"/>
      <c r="CL39" s="610"/>
      <c r="CM39" s="610"/>
      <c r="CN39" s="610"/>
      <c r="CO39" s="610"/>
      <c r="CP39" s="610"/>
      <c r="CQ39" s="611"/>
      <c r="CR39" s="595">
        <v>132351</v>
      </c>
      <c r="CS39" s="615"/>
      <c r="CT39" s="615"/>
      <c r="CU39" s="615"/>
      <c r="CV39" s="615"/>
      <c r="CW39" s="615"/>
      <c r="CX39" s="615"/>
      <c r="CY39" s="616"/>
      <c r="CZ39" s="629">
        <v>4</v>
      </c>
      <c r="DA39" s="630"/>
      <c r="DB39" s="630"/>
      <c r="DC39" s="631"/>
      <c r="DD39" s="604">
        <v>119000</v>
      </c>
      <c r="DE39" s="615"/>
      <c r="DF39" s="615"/>
      <c r="DG39" s="615"/>
      <c r="DH39" s="615"/>
      <c r="DI39" s="615"/>
      <c r="DJ39" s="615"/>
      <c r="DK39" s="616"/>
      <c r="DL39" s="604" t="s">
        <v>320</v>
      </c>
      <c r="DM39" s="615"/>
      <c r="DN39" s="615"/>
      <c r="DO39" s="615"/>
      <c r="DP39" s="615"/>
      <c r="DQ39" s="615"/>
      <c r="DR39" s="615"/>
      <c r="DS39" s="615"/>
      <c r="DT39" s="615"/>
      <c r="DU39" s="615"/>
      <c r="DV39" s="616"/>
      <c r="DW39" s="600" t="s">
        <v>320</v>
      </c>
      <c r="DX39" s="627"/>
      <c r="DY39" s="627"/>
      <c r="DZ39" s="627"/>
      <c r="EA39" s="627"/>
      <c r="EB39" s="627"/>
      <c r="EC39" s="62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327</v>
      </c>
      <c r="AR40" s="675"/>
      <c r="AS40" s="675"/>
      <c r="AT40" s="675"/>
      <c r="AU40" s="675"/>
      <c r="AV40" s="675"/>
      <c r="AW40" s="675"/>
      <c r="AX40" s="675"/>
      <c r="AY40" s="676"/>
      <c r="AZ40" s="595">
        <v>71001</v>
      </c>
      <c r="BA40" s="596"/>
      <c r="BB40" s="596"/>
      <c r="BC40" s="596"/>
      <c r="BD40" s="615"/>
      <c r="BE40" s="615"/>
      <c r="BF40" s="652"/>
      <c r="BG40" s="680"/>
      <c r="BH40" s="681"/>
      <c r="BI40" s="681"/>
      <c r="BJ40" s="681"/>
      <c r="BK40" s="681"/>
      <c r="BL40" s="189"/>
      <c r="BM40" s="610" t="s">
        <v>328</v>
      </c>
      <c r="BN40" s="610"/>
      <c r="BO40" s="610"/>
      <c r="BP40" s="610"/>
      <c r="BQ40" s="610"/>
      <c r="BR40" s="610"/>
      <c r="BS40" s="610"/>
      <c r="BT40" s="610"/>
      <c r="BU40" s="611"/>
      <c r="BV40" s="595">
        <v>178</v>
      </c>
      <c r="BW40" s="596"/>
      <c r="BX40" s="596"/>
      <c r="BY40" s="596"/>
      <c r="BZ40" s="596"/>
      <c r="CA40" s="596"/>
      <c r="CB40" s="605"/>
      <c r="CD40" s="609" t="s">
        <v>329</v>
      </c>
      <c r="CE40" s="610"/>
      <c r="CF40" s="610"/>
      <c r="CG40" s="610"/>
      <c r="CH40" s="610"/>
      <c r="CI40" s="610"/>
      <c r="CJ40" s="610"/>
      <c r="CK40" s="610"/>
      <c r="CL40" s="610"/>
      <c r="CM40" s="610"/>
      <c r="CN40" s="610"/>
      <c r="CO40" s="610"/>
      <c r="CP40" s="610"/>
      <c r="CQ40" s="611"/>
      <c r="CR40" s="595">
        <v>5000</v>
      </c>
      <c r="CS40" s="596"/>
      <c r="CT40" s="596"/>
      <c r="CU40" s="596"/>
      <c r="CV40" s="596"/>
      <c r="CW40" s="596"/>
      <c r="CX40" s="596"/>
      <c r="CY40" s="597"/>
      <c r="CZ40" s="629">
        <v>0.2</v>
      </c>
      <c r="DA40" s="630"/>
      <c r="DB40" s="630"/>
      <c r="DC40" s="631"/>
      <c r="DD40" s="604" t="s">
        <v>320</v>
      </c>
      <c r="DE40" s="596"/>
      <c r="DF40" s="596"/>
      <c r="DG40" s="596"/>
      <c r="DH40" s="596"/>
      <c r="DI40" s="596"/>
      <c r="DJ40" s="596"/>
      <c r="DK40" s="597"/>
      <c r="DL40" s="604" t="s">
        <v>320</v>
      </c>
      <c r="DM40" s="596"/>
      <c r="DN40" s="596"/>
      <c r="DO40" s="596"/>
      <c r="DP40" s="596"/>
      <c r="DQ40" s="596"/>
      <c r="DR40" s="596"/>
      <c r="DS40" s="596"/>
      <c r="DT40" s="596"/>
      <c r="DU40" s="596"/>
      <c r="DV40" s="597"/>
      <c r="DW40" s="600" t="s">
        <v>320</v>
      </c>
      <c r="DX40" s="627"/>
      <c r="DY40" s="627"/>
      <c r="DZ40" s="627"/>
      <c r="EA40" s="627"/>
      <c r="EB40" s="627"/>
      <c r="EC40" s="62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7" t="s">
        <v>330</v>
      </c>
      <c r="AR41" s="618"/>
      <c r="AS41" s="618"/>
      <c r="AT41" s="618"/>
      <c r="AU41" s="618"/>
      <c r="AV41" s="618"/>
      <c r="AW41" s="618"/>
      <c r="AX41" s="618"/>
      <c r="AY41" s="619"/>
      <c r="AZ41" s="667">
        <v>145372</v>
      </c>
      <c r="BA41" s="668"/>
      <c r="BB41" s="668"/>
      <c r="BC41" s="668"/>
      <c r="BD41" s="663"/>
      <c r="BE41" s="663"/>
      <c r="BF41" s="665"/>
      <c r="BG41" s="682"/>
      <c r="BH41" s="683"/>
      <c r="BI41" s="683"/>
      <c r="BJ41" s="683"/>
      <c r="BK41" s="683"/>
      <c r="BL41" s="191"/>
      <c r="BM41" s="618" t="s">
        <v>331</v>
      </c>
      <c r="BN41" s="618"/>
      <c r="BO41" s="618"/>
      <c r="BP41" s="618"/>
      <c r="BQ41" s="618"/>
      <c r="BR41" s="618"/>
      <c r="BS41" s="618"/>
      <c r="BT41" s="618"/>
      <c r="BU41" s="619"/>
      <c r="BV41" s="667">
        <v>387</v>
      </c>
      <c r="BW41" s="668"/>
      <c r="BX41" s="668"/>
      <c r="BY41" s="668"/>
      <c r="BZ41" s="668"/>
      <c r="CA41" s="668"/>
      <c r="CB41" s="677"/>
      <c r="CD41" s="609" t="s">
        <v>332</v>
      </c>
      <c r="CE41" s="610"/>
      <c r="CF41" s="610"/>
      <c r="CG41" s="610"/>
      <c r="CH41" s="610"/>
      <c r="CI41" s="610"/>
      <c r="CJ41" s="610"/>
      <c r="CK41" s="610"/>
      <c r="CL41" s="610"/>
      <c r="CM41" s="610"/>
      <c r="CN41" s="610"/>
      <c r="CO41" s="610"/>
      <c r="CP41" s="610"/>
      <c r="CQ41" s="611"/>
      <c r="CR41" s="595" t="s">
        <v>333</v>
      </c>
      <c r="CS41" s="615"/>
      <c r="CT41" s="615"/>
      <c r="CU41" s="615"/>
      <c r="CV41" s="615"/>
      <c r="CW41" s="615"/>
      <c r="CX41" s="615"/>
      <c r="CY41" s="616"/>
      <c r="CZ41" s="629" t="s">
        <v>333</v>
      </c>
      <c r="DA41" s="630"/>
      <c r="DB41" s="630"/>
      <c r="DC41" s="631"/>
      <c r="DD41" s="604" t="s">
        <v>333</v>
      </c>
      <c r="DE41" s="615"/>
      <c r="DF41" s="615"/>
      <c r="DG41" s="615"/>
      <c r="DH41" s="615"/>
      <c r="DI41" s="615"/>
      <c r="DJ41" s="615"/>
      <c r="DK41" s="616"/>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335</v>
      </c>
      <c r="CE42" s="593"/>
      <c r="CF42" s="593"/>
      <c r="CG42" s="593"/>
      <c r="CH42" s="593"/>
      <c r="CI42" s="593"/>
      <c r="CJ42" s="593"/>
      <c r="CK42" s="593"/>
      <c r="CL42" s="593"/>
      <c r="CM42" s="593"/>
      <c r="CN42" s="593"/>
      <c r="CO42" s="593"/>
      <c r="CP42" s="593"/>
      <c r="CQ42" s="594"/>
      <c r="CR42" s="595">
        <v>575298</v>
      </c>
      <c r="CS42" s="596"/>
      <c r="CT42" s="596"/>
      <c r="CU42" s="596"/>
      <c r="CV42" s="596"/>
      <c r="CW42" s="596"/>
      <c r="CX42" s="596"/>
      <c r="CY42" s="597"/>
      <c r="CZ42" s="629">
        <v>17.3</v>
      </c>
      <c r="DA42" s="678"/>
      <c r="DB42" s="678"/>
      <c r="DC42" s="679"/>
      <c r="DD42" s="604">
        <v>48679</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337</v>
      </c>
      <c r="CE43" s="593"/>
      <c r="CF43" s="593"/>
      <c r="CG43" s="593"/>
      <c r="CH43" s="593"/>
      <c r="CI43" s="593"/>
      <c r="CJ43" s="593"/>
      <c r="CK43" s="593"/>
      <c r="CL43" s="593"/>
      <c r="CM43" s="593"/>
      <c r="CN43" s="593"/>
      <c r="CO43" s="593"/>
      <c r="CP43" s="593"/>
      <c r="CQ43" s="594"/>
      <c r="CR43" s="595" t="s">
        <v>113</v>
      </c>
      <c r="CS43" s="615"/>
      <c r="CT43" s="615"/>
      <c r="CU43" s="615"/>
      <c r="CV43" s="615"/>
      <c r="CW43" s="615"/>
      <c r="CX43" s="615"/>
      <c r="CY43" s="616"/>
      <c r="CZ43" s="629" t="s">
        <v>113</v>
      </c>
      <c r="DA43" s="630"/>
      <c r="DB43" s="630"/>
      <c r="DC43" s="631"/>
      <c r="DD43" s="604" t="s">
        <v>113</v>
      </c>
      <c r="DE43" s="615"/>
      <c r="DF43" s="615"/>
      <c r="DG43" s="615"/>
      <c r="DH43" s="615"/>
      <c r="DI43" s="615"/>
      <c r="DJ43" s="615"/>
      <c r="DK43" s="616"/>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338</v>
      </c>
      <c r="CD44" s="701" t="s">
        <v>290</v>
      </c>
      <c r="CE44" s="702"/>
      <c r="CF44" s="592" t="s">
        <v>339</v>
      </c>
      <c r="CG44" s="593"/>
      <c r="CH44" s="593"/>
      <c r="CI44" s="593"/>
      <c r="CJ44" s="593"/>
      <c r="CK44" s="593"/>
      <c r="CL44" s="593"/>
      <c r="CM44" s="593"/>
      <c r="CN44" s="593"/>
      <c r="CO44" s="593"/>
      <c r="CP44" s="593"/>
      <c r="CQ44" s="594"/>
      <c r="CR44" s="595">
        <v>566612</v>
      </c>
      <c r="CS44" s="596"/>
      <c r="CT44" s="596"/>
      <c r="CU44" s="596"/>
      <c r="CV44" s="596"/>
      <c r="CW44" s="596"/>
      <c r="CX44" s="596"/>
      <c r="CY44" s="597"/>
      <c r="CZ44" s="629">
        <v>17</v>
      </c>
      <c r="DA44" s="678"/>
      <c r="DB44" s="678"/>
      <c r="DC44" s="679"/>
      <c r="DD44" s="604">
        <v>42124</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340</v>
      </c>
      <c r="CG45" s="593"/>
      <c r="CH45" s="593"/>
      <c r="CI45" s="593"/>
      <c r="CJ45" s="593"/>
      <c r="CK45" s="593"/>
      <c r="CL45" s="593"/>
      <c r="CM45" s="593"/>
      <c r="CN45" s="593"/>
      <c r="CO45" s="593"/>
      <c r="CP45" s="593"/>
      <c r="CQ45" s="594"/>
      <c r="CR45" s="595">
        <v>205047</v>
      </c>
      <c r="CS45" s="615"/>
      <c r="CT45" s="615"/>
      <c r="CU45" s="615"/>
      <c r="CV45" s="615"/>
      <c r="CW45" s="615"/>
      <c r="CX45" s="615"/>
      <c r="CY45" s="616"/>
      <c r="CZ45" s="629">
        <v>6.2</v>
      </c>
      <c r="DA45" s="630"/>
      <c r="DB45" s="630"/>
      <c r="DC45" s="631"/>
      <c r="DD45" s="604">
        <v>17746</v>
      </c>
      <c r="DE45" s="615"/>
      <c r="DF45" s="615"/>
      <c r="DG45" s="615"/>
      <c r="DH45" s="615"/>
      <c r="DI45" s="615"/>
      <c r="DJ45" s="615"/>
      <c r="DK45" s="616"/>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341</v>
      </c>
      <c r="CG46" s="593"/>
      <c r="CH46" s="593"/>
      <c r="CI46" s="593"/>
      <c r="CJ46" s="593"/>
      <c r="CK46" s="593"/>
      <c r="CL46" s="593"/>
      <c r="CM46" s="593"/>
      <c r="CN46" s="593"/>
      <c r="CO46" s="593"/>
      <c r="CP46" s="593"/>
      <c r="CQ46" s="594"/>
      <c r="CR46" s="595">
        <v>356430</v>
      </c>
      <c r="CS46" s="596"/>
      <c r="CT46" s="596"/>
      <c r="CU46" s="596"/>
      <c r="CV46" s="596"/>
      <c r="CW46" s="596"/>
      <c r="CX46" s="596"/>
      <c r="CY46" s="597"/>
      <c r="CZ46" s="629">
        <v>10.7</v>
      </c>
      <c r="DA46" s="678"/>
      <c r="DB46" s="678"/>
      <c r="DC46" s="679"/>
      <c r="DD46" s="604">
        <v>19243</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342</v>
      </c>
      <c r="CG47" s="593"/>
      <c r="CH47" s="593"/>
      <c r="CI47" s="593"/>
      <c r="CJ47" s="593"/>
      <c r="CK47" s="593"/>
      <c r="CL47" s="593"/>
      <c r="CM47" s="593"/>
      <c r="CN47" s="593"/>
      <c r="CO47" s="593"/>
      <c r="CP47" s="593"/>
      <c r="CQ47" s="594"/>
      <c r="CR47" s="595">
        <v>8686</v>
      </c>
      <c r="CS47" s="615"/>
      <c r="CT47" s="615"/>
      <c r="CU47" s="615"/>
      <c r="CV47" s="615"/>
      <c r="CW47" s="615"/>
      <c r="CX47" s="615"/>
      <c r="CY47" s="616"/>
      <c r="CZ47" s="629">
        <v>0.3</v>
      </c>
      <c r="DA47" s="630"/>
      <c r="DB47" s="630"/>
      <c r="DC47" s="631"/>
      <c r="DD47" s="604">
        <v>6555</v>
      </c>
      <c r="DE47" s="615"/>
      <c r="DF47" s="615"/>
      <c r="DG47" s="615"/>
      <c r="DH47" s="615"/>
      <c r="DI47" s="615"/>
      <c r="DJ47" s="615"/>
      <c r="DK47" s="616"/>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343</v>
      </c>
      <c r="CG48" s="593"/>
      <c r="CH48" s="593"/>
      <c r="CI48" s="593"/>
      <c r="CJ48" s="593"/>
      <c r="CK48" s="593"/>
      <c r="CL48" s="593"/>
      <c r="CM48" s="593"/>
      <c r="CN48" s="593"/>
      <c r="CO48" s="593"/>
      <c r="CP48" s="593"/>
      <c r="CQ48" s="594"/>
      <c r="CR48" s="595" t="s">
        <v>113</v>
      </c>
      <c r="CS48" s="596"/>
      <c r="CT48" s="596"/>
      <c r="CU48" s="596"/>
      <c r="CV48" s="596"/>
      <c r="CW48" s="596"/>
      <c r="CX48" s="596"/>
      <c r="CY48" s="597"/>
      <c r="CZ48" s="629" t="s">
        <v>113</v>
      </c>
      <c r="DA48" s="678"/>
      <c r="DB48" s="678"/>
      <c r="DC48" s="679"/>
      <c r="DD48" s="604" t="s">
        <v>113</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344</v>
      </c>
      <c r="CE49" s="639"/>
      <c r="CF49" s="639"/>
      <c r="CG49" s="639"/>
      <c r="CH49" s="639"/>
      <c r="CI49" s="639"/>
      <c r="CJ49" s="639"/>
      <c r="CK49" s="639"/>
      <c r="CL49" s="639"/>
      <c r="CM49" s="639"/>
      <c r="CN49" s="639"/>
      <c r="CO49" s="639"/>
      <c r="CP49" s="639"/>
      <c r="CQ49" s="640"/>
      <c r="CR49" s="667">
        <v>3328268</v>
      </c>
      <c r="CS49" s="663"/>
      <c r="CT49" s="663"/>
      <c r="CU49" s="663"/>
      <c r="CV49" s="663"/>
      <c r="CW49" s="663"/>
      <c r="CX49" s="663"/>
      <c r="CY49" s="690"/>
      <c r="CZ49" s="691">
        <v>100</v>
      </c>
      <c r="DA49" s="692"/>
      <c r="DB49" s="692"/>
      <c r="DC49" s="693"/>
      <c r="DD49" s="694">
        <v>2119871</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346</v>
      </c>
      <c r="DK2" s="737"/>
      <c r="DL2" s="737"/>
      <c r="DM2" s="737"/>
      <c r="DN2" s="737"/>
      <c r="DO2" s="738"/>
      <c r="DP2" s="202"/>
      <c r="DQ2" s="736" t="s">
        <v>347</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350</v>
      </c>
      <c r="B5" s="731"/>
      <c r="C5" s="731"/>
      <c r="D5" s="731"/>
      <c r="E5" s="731"/>
      <c r="F5" s="731"/>
      <c r="G5" s="731"/>
      <c r="H5" s="731"/>
      <c r="I5" s="731"/>
      <c r="J5" s="731"/>
      <c r="K5" s="731"/>
      <c r="L5" s="731"/>
      <c r="M5" s="731"/>
      <c r="N5" s="731"/>
      <c r="O5" s="731"/>
      <c r="P5" s="732"/>
      <c r="Q5" s="707" t="s">
        <v>351</v>
      </c>
      <c r="R5" s="708"/>
      <c r="S5" s="708"/>
      <c r="T5" s="708"/>
      <c r="U5" s="709"/>
      <c r="V5" s="707" t="s">
        <v>352</v>
      </c>
      <c r="W5" s="708"/>
      <c r="X5" s="708"/>
      <c r="Y5" s="708"/>
      <c r="Z5" s="709"/>
      <c r="AA5" s="707" t="s">
        <v>353</v>
      </c>
      <c r="AB5" s="708"/>
      <c r="AC5" s="708"/>
      <c r="AD5" s="708"/>
      <c r="AE5" s="708"/>
      <c r="AF5" s="740" t="s">
        <v>354</v>
      </c>
      <c r="AG5" s="708"/>
      <c r="AH5" s="708"/>
      <c r="AI5" s="708"/>
      <c r="AJ5" s="719"/>
      <c r="AK5" s="708" t="s">
        <v>355</v>
      </c>
      <c r="AL5" s="708"/>
      <c r="AM5" s="708"/>
      <c r="AN5" s="708"/>
      <c r="AO5" s="709"/>
      <c r="AP5" s="707" t="s">
        <v>356</v>
      </c>
      <c r="AQ5" s="708"/>
      <c r="AR5" s="708"/>
      <c r="AS5" s="708"/>
      <c r="AT5" s="709"/>
      <c r="AU5" s="707" t="s">
        <v>357</v>
      </c>
      <c r="AV5" s="708"/>
      <c r="AW5" s="708"/>
      <c r="AX5" s="708"/>
      <c r="AY5" s="719"/>
      <c r="AZ5" s="209"/>
      <c r="BA5" s="209"/>
      <c r="BB5" s="209"/>
      <c r="BC5" s="209"/>
      <c r="BD5" s="209"/>
      <c r="BE5" s="210"/>
      <c r="BF5" s="210"/>
      <c r="BG5" s="210"/>
      <c r="BH5" s="210"/>
      <c r="BI5" s="210"/>
      <c r="BJ5" s="210"/>
      <c r="BK5" s="210"/>
      <c r="BL5" s="210"/>
      <c r="BM5" s="210"/>
      <c r="BN5" s="210"/>
      <c r="BO5" s="210"/>
      <c r="BP5" s="210"/>
      <c r="BQ5" s="730" t="s">
        <v>358</v>
      </c>
      <c r="BR5" s="731"/>
      <c r="BS5" s="731"/>
      <c r="BT5" s="731"/>
      <c r="BU5" s="731"/>
      <c r="BV5" s="731"/>
      <c r="BW5" s="731"/>
      <c r="BX5" s="731"/>
      <c r="BY5" s="731"/>
      <c r="BZ5" s="731"/>
      <c r="CA5" s="731"/>
      <c r="CB5" s="731"/>
      <c r="CC5" s="731"/>
      <c r="CD5" s="731"/>
      <c r="CE5" s="731"/>
      <c r="CF5" s="731"/>
      <c r="CG5" s="732"/>
      <c r="CH5" s="707" t="s">
        <v>359</v>
      </c>
      <c r="CI5" s="708"/>
      <c r="CJ5" s="708"/>
      <c r="CK5" s="708"/>
      <c r="CL5" s="709"/>
      <c r="CM5" s="707" t="s">
        <v>360</v>
      </c>
      <c r="CN5" s="708"/>
      <c r="CO5" s="708"/>
      <c r="CP5" s="708"/>
      <c r="CQ5" s="709"/>
      <c r="CR5" s="707" t="s">
        <v>361</v>
      </c>
      <c r="CS5" s="708"/>
      <c r="CT5" s="708"/>
      <c r="CU5" s="708"/>
      <c r="CV5" s="709"/>
      <c r="CW5" s="707" t="s">
        <v>362</v>
      </c>
      <c r="CX5" s="708"/>
      <c r="CY5" s="708"/>
      <c r="CZ5" s="708"/>
      <c r="DA5" s="709"/>
      <c r="DB5" s="707" t="s">
        <v>363</v>
      </c>
      <c r="DC5" s="708"/>
      <c r="DD5" s="708"/>
      <c r="DE5" s="708"/>
      <c r="DF5" s="709"/>
      <c r="DG5" s="713" t="s">
        <v>364</v>
      </c>
      <c r="DH5" s="714"/>
      <c r="DI5" s="714"/>
      <c r="DJ5" s="714"/>
      <c r="DK5" s="715"/>
      <c r="DL5" s="713" t="s">
        <v>365</v>
      </c>
      <c r="DM5" s="714"/>
      <c r="DN5" s="714"/>
      <c r="DO5" s="714"/>
      <c r="DP5" s="715"/>
      <c r="DQ5" s="707" t="s">
        <v>366</v>
      </c>
      <c r="DR5" s="708"/>
      <c r="DS5" s="708"/>
      <c r="DT5" s="708"/>
      <c r="DU5" s="709"/>
      <c r="DV5" s="707" t="s">
        <v>357</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367</v>
      </c>
      <c r="C7" s="722"/>
      <c r="D7" s="722"/>
      <c r="E7" s="722"/>
      <c r="F7" s="722"/>
      <c r="G7" s="722"/>
      <c r="H7" s="722"/>
      <c r="I7" s="722"/>
      <c r="J7" s="722"/>
      <c r="K7" s="722"/>
      <c r="L7" s="722"/>
      <c r="M7" s="722"/>
      <c r="N7" s="722"/>
      <c r="O7" s="722"/>
      <c r="P7" s="723"/>
      <c r="Q7" s="724">
        <v>3636</v>
      </c>
      <c r="R7" s="725"/>
      <c r="S7" s="725"/>
      <c r="T7" s="725"/>
      <c r="U7" s="725"/>
      <c r="V7" s="725">
        <v>3327</v>
      </c>
      <c r="W7" s="725"/>
      <c r="X7" s="725"/>
      <c r="Y7" s="725"/>
      <c r="Z7" s="725"/>
      <c r="AA7" s="725">
        <v>310</v>
      </c>
      <c r="AB7" s="725"/>
      <c r="AC7" s="725"/>
      <c r="AD7" s="725"/>
      <c r="AE7" s="726"/>
      <c r="AF7" s="727">
        <v>289</v>
      </c>
      <c r="AG7" s="728"/>
      <c r="AH7" s="728"/>
      <c r="AI7" s="728"/>
      <c r="AJ7" s="729"/>
      <c r="AK7" s="764">
        <v>5</v>
      </c>
      <c r="AL7" s="765"/>
      <c r="AM7" s="765"/>
      <c r="AN7" s="765"/>
      <c r="AO7" s="765"/>
      <c r="AP7" s="765">
        <v>3319</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536</v>
      </c>
      <c r="BT7" s="769"/>
      <c r="BU7" s="769"/>
      <c r="BV7" s="769"/>
      <c r="BW7" s="769"/>
      <c r="BX7" s="769"/>
      <c r="BY7" s="769"/>
      <c r="BZ7" s="769"/>
      <c r="CA7" s="769"/>
      <c r="CB7" s="769"/>
      <c r="CC7" s="769"/>
      <c r="CD7" s="769"/>
      <c r="CE7" s="769"/>
      <c r="CF7" s="769"/>
      <c r="CG7" s="770"/>
      <c r="CH7" s="761">
        <v>10</v>
      </c>
      <c r="CI7" s="762"/>
      <c r="CJ7" s="762"/>
      <c r="CK7" s="762"/>
      <c r="CL7" s="763"/>
      <c r="CM7" s="761">
        <v>2</v>
      </c>
      <c r="CN7" s="762"/>
      <c r="CO7" s="762"/>
      <c r="CP7" s="762"/>
      <c r="CQ7" s="763"/>
      <c r="CR7" s="761">
        <v>11</v>
      </c>
      <c r="CS7" s="762"/>
      <c r="CT7" s="762"/>
      <c r="CU7" s="762"/>
      <c r="CV7" s="763"/>
      <c r="CW7" s="761" t="s">
        <v>479</v>
      </c>
      <c r="CX7" s="762"/>
      <c r="CY7" s="762"/>
      <c r="CZ7" s="762"/>
      <c r="DA7" s="763"/>
      <c r="DB7" s="761">
        <v>8</v>
      </c>
      <c r="DC7" s="762"/>
      <c r="DD7" s="762"/>
      <c r="DE7" s="762"/>
      <c r="DF7" s="763"/>
      <c r="DG7" s="761" t="s">
        <v>479</v>
      </c>
      <c r="DH7" s="762"/>
      <c r="DI7" s="762"/>
      <c r="DJ7" s="762"/>
      <c r="DK7" s="763"/>
      <c r="DL7" s="761" t="s">
        <v>479</v>
      </c>
      <c r="DM7" s="762"/>
      <c r="DN7" s="762"/>
      <c r="DO7" s="762"/>
      <c r="DP7" s="763"/>
      <c r="DQ7" s="761" t="s">
        <v>479</v>
      </c>
      <c r="DR7" s="762"/>
      <c r="DS7" s="762"/>
      <c r="DT7" s="762"/>
      <c r="DU7" s="763"/>
      <c r="DV7" s="742"/>
      <c r="DW7" s="743"/>
      <c r="DX7" s="743"/>
      <c r="DY7" s="743"/>
      <c r="DZ7" s="744"/>
      <c r="EA7" s="207"/>
    </row>
    <row r="8" spans="1:131" s="208" customFormat="1" ht="26.25" customHeight="1" x14ac:dyDescent="0.15">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537</v>
      </c>
      <c r="BT8" s="759"/>
      <c r="BU8" s="759"/>
      <c r="BV8" s="759"/>
      <c r="BW8" s="759"/>
      <c r="BX8" s="759"/>
      <c r="BY8" s="759"/>
      <c r="BZ8" s="759"/>
      <c r="CA8" s="759"/>
      <c r="CB8" s="759"/>
      <c r="CC8" s="759"/>
      <c r="CD8" s="759"/>
      <c r="CE8" s="759"/>
      <c r="CF8" s="759"/>
      <c r="CG8" s="760"/>
      <c r="CH8" s="771">
        <v>13</v>
      </c>
      <c r="CI8" s="772"/>
      <c r="CJ8" s="772"/>
      <c r="CK8" s="772"/>
      <c r="CL8" s="773"/>
      <c r="CM8" s="771">
        <v>184</v>
      </c>
      <c r="CN8" s="772"/>
      <c r="CO8" s="772"/>
      <c r="CP8" s="772"/>
      <c r="CQ8" s="773"/>
      <c r="CR8" s="771">
        <v>1</v>
      </c>
      <c r="CS8" s="772"/>
      <c r="CT8" s="772"/>
      <c r="CU8" s="772"/>
      <c r="CV8" s="773"/>
      <c r="CW8" s="771">
        <v>1</v>
      </c>
      <c r="CX8" s="772"/>
      <c r="CY8" s="772"/>
      <c r="CZ8" s="772"/>
      <c r="DA8" s="773"/>
      <c r="DB8" s="771" t="s">
        <v>538</v>
      </c>
      <c r="DC8" s="772"/>
      <c r="DD8" s="772"/>
      <c r="DE8" s="772"/>
      <c r="DF8" s="773"/>
      <c r="DG8" s="771" t="s">
        <v>479</v>
      </c>
      <c r="DH8" s="772"/>
      <c r="DI8" s="772"/>
      <c r="DJ8" s="772"/>
      <c r="DK8" s="773"/>
      <c r="DL8" s="771" t="s">
        <v>479</v>
      </c>
      <c r="DM8" s="772"/>
      <c r="DN8" s="772"/>
      <c r="DO8" s="772"/>
      <c r="DP8" s="773"/>
      <c r="DQ8" s="771" t="s">
        <v>479</v>
      </c>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369</v>
      </c>
      <c r="B23" s="780" t="s">
        <v>370</v>
      </c>
      <c r="C23" s="781"/>
      <c r="D23" s="781"/>
      <c r="E23" s="781"/>
      <c r="F23" s="781"/>
      <c r="G23" s="781"/>
      <c r="H23" s="781"/>
      <c r="I23" s="781"/>
      <c r="J23" s="781"/>
      <c r="K23" s="781"/>
      <c r="L23" s="781"/>
      <c r="M23" s="781"/>
      <c r="N23" s="781"/>
      <c r="O23" s="781"/>
      <c r="P23" s="782"/>
      <c r="Q23" s="783">
        <v>3636</v>
      </c>
      <c r="R23" s="784"/>
      <c r="S23" s="784"/>
      <c r="T23" s="784"/>
      <c r="U23" s="784"/>
      <c r="V23" s="784">
        <v>3327</v>
      </c>
      <c r="W23" s="784"/>
      <c r="X23" s="784"/>
      <c r="Y23" s="784"/>
      <c r="Z23" s="784"/>
      <c r="AA23" s="784">
        <v>310</v>
      </c>
      <c r="AB23" s="784"/>
      <c r="AC23" s="784"/>
      <c r="AD23" s="784"/>
      <c r="AE23" s="785"/>
      <c r="AF23" s="786">
        <v>289</v>
      </c>
      <c r="AG23" s="784"/>
      <c r="AH23" s="784"/>
      <c r="AI23" s="784"/>
      <c r="AJ23" s="787"/>
      <c r="AK23" s="788"/>
      <c r="AL23" s="789"/>
      <c r="AM23" s="789"/>
      <c r="AN23" s="789"/>
      <c r="AO23" s="789"/>
      <c r="AP23" s="784">
        <v>3319</v>
      </c>
      <c r="AQ23" s="784"/>
      <c r="AR23" s="784"/>
      <c r="AS23" s="784"/>
      <c r="AT23" s="784"/>
      <c r="AU23" s="790"/>
      <c r="AV23" s="790"/>
      <c r="AW23" s="790"/>
      <c r="AX23" s="790"/>
      <c r="AY23" s="791"/>
      <c r="AZ23" s="799" t="s">
        <v>113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350</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357</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381</v>
      </c>
      <c r="C28" s="722"/>
      <c r="D28" s="722"/>
      <c r="E28" s="722"/>
      <c r="F28" s="722"/>
      <c r="G28" s="722"/>
      <c r="H28" s="722"/>
      <c r="I28" s="722"/>
      <c r="J28" s="722"/>
      <c r="K28" s="722"/>
      <c r="L28" s="722"/>
      <c r="M28" s="722"/>
      <c r="N28" s="722"/>
      <c r="O28" s="722"/>
      <c r="P28" s="723"/>
      <c r="Q28" s="812">
        <v>615</v>
      </c>
      <c r="R28" s="813"/>
      <c r="S28" s="813"/>
      <c r="T28" s="813"/>
      <c r="U28" s="813"/>
      <c r="V28" s="813">
        <v>573</v>
      </c>
      <c r="W28" s="813"/>
      <c r="X28" s="813"/>
      <c r="Y28" s="813"/>
      <c r="Z28" s="813"/>
      <c r="AA28" s="813">
        <v>42</v>
      </c>
      <c r="AB28" s="813"/>
      <c r="AC28" s="813"/>
      <c r="AD28" s="813"/>
      <c r="AE28" s="814"/>
      <c r="AF28" s="815">
        <v>42</v>
      </c>
      <c r="AG28" s="813"/>
      <c r="AH28" s="813"/>
      <c r="AI28" s="813"/>
      <c r="AJ28" s="816"/>
      <c r="AK28" s="817">
        <v>71</v>
      </c>
      <c r="AL28" s="808"/>
      <c r="AM28" s="808"/>
      <c r="AN28" s="808"/>
      <c r="AO28" s="808"/>
      <c r="AP28" s="808" t="s">
        <v>479</v>
      </c>
      <c r="AQ28" s="808"/>
      <c r="AR28" s="808"/>
      <c r="AS28" s="808"/>
      <c r="AT28" s="808"/>
      <c r="AU28" s="808" t="s">
        <v>479</v>
      </c>
      <c r="AV28" s="808"/>
      <c r="AW28" s="808"/>
      <c r="AX28" s="808"/>
      <c r="AY28" s="808"/>
      <c r="AZ28" s="809" t="s">
        <v>479</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382</v>
      </c>
      <c r="C29" s="746"/>
      <c r="D29" s="746"/>
      <c r="E29" s="746"/>
      <c r="F29" s="746"/>
      <c r="G29" s="746"/>
      <c r="H29" s="746"/>
      <c r="I29" s="746"/>
      <c r="J29" s="746"/>
      <c r="K29" s="746"/>
      <c r="L29" s="746"/>
      <c r="M29" s="746"/>
      <c r="N29" s="746"/>
      <c r="O29" s="746"/>
      <c r="P29" s="747"/>
      <c r="Q29" s="748">
        <v>445</v>
      </c>
      <c r="R29" s="749"/>
      <c r="S29" s="749"/>
      <c r="T29" s="749"/>
      <c r="U29" s="749"/>
      <c r="V29" s="749">
        <v>395</v>
      </c>
      <c r="W29" s="749"/>
      <c r="X29" s="749"/>
      <c r="Y29" s="749"/>
      <c r="Z29" s="749"/>
      <c r="AA29" s="749">
        <v>50</v>
      </c>
      <c r="AB29" s="749"/>
      <c r="AC29" s="749"/>
      <c r="AD29" s="749"/>
      <c r="AE29" s="750"/>
      <c r="AF29" s="751">
        <v>50</v>
      </c>
      <c r="AG29" s="752"/>
      <c r="AH29" s="752"/>
      <c r="AI29" s="752"/>
      <c r="AJ29" s="753"/>
      <c r="AK29" s="820">
        <v>66</v>
      </c>
      <c r="AL29" s="821"/>
      <c r="AM29" s="821"/>
      <c r="AN29" s="821"/>
      <c r="AO29" s="821"/>
      <c r="AP29" s="821" t="s">
        <v>479</v>
      </c>
      <c r="AQ29" s="821"/>
      <c r="AR29" s="821"/>
      <c r="AS29" s="821"/>
      <c r="AT29" s="821"/>
      <c r="AU29" s="821" t="s">
        <v>479</v>
      </c>
      <c r="AV29" s="821"/>
      <c r="AW29" s="821"/>
      <c r="AX29" s="821"/>
      <c r="AY29" s="821"/>
      <c r="AZ29" s="822" t="s">
        <v>479</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383</v>
      </c>
      <c r="C30" s="746"/>
      <c r="D30" s="746"/>
      <c r="E30" s="746"/>
      <c r="F30" s="746"/>
      <c r="G30" s="746"/>
      <c r="H30" s="746"/>
      <c r="I30" s="746"/>
      <c r="J30" s="746"/>
      <c r="K30" s="746"/>
      <c r="L30" s="746"/>
      <c r="M30" s="746"/>
      <c r="N30" s="746"/>
      <c r="O30" s="746"/>
      <c r="P30" s="747"/>
      <c r="Q30" s="748">
        <v>36</v>
      </c>
      <c r="R30" s="749"/>
      <c r="S30" s="749"/>
      <c r="T30" s="749"/>
      <c r="U30" s="749"/>
      <c r="V30" s="749">
        <v>35</v>
      </c>
      <c r="W30" s="749"/>
      <c r="X30" s="749"/>
      <c r="Y30" s="749"/>
      <c r="Z30" s="749"/>
      <c r="AA30" s="749">
        <v>1</v>
      </c>
      <c r="AB30" s="749"/>
      <c r="AC30" s="749"/>
      <c r="AD30" s="749"/>
      <c r="AE30" s="750"/>
      <c r="AF30" s="751">
        <v>1</v>
      </c>
      <c r="AG30" s="752"/>
      <c r="AH30" s="752"/>
      <c r="AI30" s="752"/>
      <c r="AJ30" s="753"/>
      <c r="AK30" s="820">
        <v>20</v>
      </c>
      <c r="AL30" s="821"/>
      <c r="AM30" s="821"/>
      <c r="AN30" s="821"/>
      <c r="AO30" s="821"/>
      <c r="AP30" s="821" t="s">
        <v>479</v>
      </c>
      <c r="AQ30" s="821"/>
      <c r="AR30" s="821"/>
      <c r="AS30" s="821"/>
      <c r="AT30" s="821"/>
      <c r="AU30" s="821" t="s">
        <v>479</v>
      </c>
      <c r="AV30" s="821"/>
      <c r="AW30" s="821"/>
      <c r="AX30" s="821"/>
      <c r="AY30" s="821"/>
      <c r="AZ30" s="822" t="s">
        <v>479</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384</v>
      </c>
      <c r="C31" s="746"/>
      <c r="D31" s="746"/>
      <c r="E31" s="746"/>
      <c r="F31" s="746"/>
      <c r="G31" s="746"/>
      <c r="H31" s="746"/>
      <c r="I31" s="746"/>
      <c r="J31" s="746"/>
      <c r="K31" s="746"/>
      <c r="L31" s="746"/>
      <c r="M31" s="746"/>
      <c r="N31" s="746"/>
      <c r="O31" s="746"/>
      <c r="P31" s="747"/>
      <c r="Q31" s="748">
        <v>177</v>
      </c>
      <c r="R31" s="749"/>
      <c r="S31" s="749"/>
      <c r="T31" s="749"/>
      <c r="U31" s="749"/>
      <c r="V31" s="749">
        <v>169</v>
      </c>
      <c r="W31" s="749"/>
      <c r="X31" s="749"/>
      <c r="Y31" s="749"/>
      <c r="Z31" s="749"/>
      <c r="AA31" s="749">
        <v>8</v>
      </c>
      <c r="AB31" s="749"/>
      <c r="AC31" s="749"/>
      <c r="AD31" s="749"/>
      <c r="AE31" s="750"/>
      <c r="AF31" s="751">
        <v>8</v>
      </c>
      <c r="AG31" s="752"/>
      <c r="AH31" s="752"/>
      <c r="AI31" s="752"/>
      <c r="AJ31" s="753"/>
      <c r="AK31" s="820">
        <v>102</v>
      </c>
      <c r="AL31" s="821"/>
      <c r="AM31" s="821"/>
      <c r="AN31" s="821"/>
      <c r="AO31" s="821"/>
      <c r="AP31" s="821">
        <v>1139</v>
      </c>
      <c r="AQ31" s="821"/>
      <c r="AR31" s="821"/>
      <c r="AS31" s="821"/>
      <c r="AT31" s="821"/>
      <c r="AU31" s="821">
        <v>853</v>
      </c>
      <c r="AV31" s="821"/>
      <c r="AW31" s="821"/>
      <c r="AX31" s="821"/>
      <c r="AY31" s="821"/>
      <c r="AZ31" s="822" t="s">
        <v>479</v>
      </c>
      <c r="BA31" s="822"/>
      <c r="BB31" s="822"/>
      <c r="BC31" s="822"/>
      <c r="BD31" s="822"/>
      <c r="BE31" s="818" t="s">
        <v>385</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386</v>
      </c>
      <c r="C32" s="746"/>
      <c r="D32" s="746"/>
      <c r="E32" s="746"/>
      <c r="F32" s="746"/>
      <c r="G32" s="746"/>
      <c r="H32" s="746"/>
      <c r="I32" s="746"/>
      <c r="J32" s="746"/>
      <c r="K32" s="746"/>
      <c r="L32" s="746"/>
      <c r="M32" s="746"/>
      <c r="N32" s="746"/>
      <c r="O32" s="746"/>
      <c r="P32" s="747"/>
      <c r="Q32" s="748">
        <v>142</v>
      </c>
      <c r="R32" s="749"/>
      <c r="S32" s="749"/>
      <c r="T32" s="749"/>
      <c r="U32" s="749"/>
      <c r="V32" s="749">
        <v>135</v>
      </c>
      <c r="W32" s="749"/>
      <c r="X32" s="749"/>
      <c r="Y32" s="749"/>
      <c r="Z32" s="749"/>
      <c r="AA32" s="749">
        <v>7</v>
      </c>
      <c r="AB32" s="749"/>
      <c r="AC32" s="749"/>
      <c r="AD32" s="749"/>
      <c r="AE32" s="750"/>
      <c r="AF32" s="751">
        <v>7</v>
      </c>
      <c r="AG32" s="752"/>
      <c r="AH32" s="752"/>
      <c r="AI32" s="752"/>
      <c r="AJ32" s="753"/>
      <c r="AK32" s="820">
        <v>95</v>
      </c>
      <c r="AL32" s="821"/>
      <c r="AM32" s="821"/>
      <c r="AN32" s="821"/>
      <c r="AO32" s="821"/>
      <c r="AP32" s="821">
        <v>595</v>
      </c>
      <c r="AQ32" s="821"/>
      <c r="AR32" s="821"/>
      <c r="AS32" s="821"/>
      <c r="AT32" s="821"/>
      <c r="AU32" s="821">
        <v>510</v>
      </c>
      <c r="AV32" s="821"/>
      <c r="AW32" s="821"/>
      <c r="AX32" s="821"/>
      <c r="AY32" s="821"/>
      <c r="AZ32" s="822" t="s">
        <v>479</v>
      </c>
      <c r="BA32" s="822"/>
      <c r="BB32" s="822"/>
      <c r="BC32" s="822"/>
      <c r="BD32" s="822"/>
      <c r="BE32" s="818" t="s">
        <v>385</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387</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369</v>
      </c>
      <c r="B63" s="780" t="s">
        <v>388</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109</v>
      </c>
      <c r="AG63" s="832"/>
      <c r="AH63" s="832"/>
      <c r="AI63" s="832"/>
      <c r="AJ63" s="833"/>
      <c r="AK63" s="834"/>
      <c r="AL63" s="829"/>
      <c r="AM63" s="829"/>
      <c r="AN63" s="829"/>
      <c r="AO63" s="829"/>
      <c r="AP63" s="832">
        <v>1734</v>
      </c>
      <c r="AQ63" s="832"/>
      <c r="AR63" s="832"/>
      <c r="AS63" s="832"/>
      <c r="AT63" s="832"/>
      <c r="AU63" s="832">
        <v>1363</v>
      </c>
      <c r="AV63" s="832"/>
      <c r="AW63" s="832"/>
      <c r="AX63" s="832"/>
      <c r="AY63" s="832"/>
      <c r="AZ63" s="836"/>
      <c r="BA63" s="836"/>
      <c r="BB63" s="836"/>
      <c r="BC63" s="836"/>
      <c r="BD63" s="836"/>
      <c r="BE63" s="837"/>
      <c r="BF63" s="837"/>
      <c r="BG63" s="837"/>
      <c r="BH63" s="837"/>
      <c r="BI63" s="838"/>
      <c r="BJ63" s="839" t="s">
        <v>113</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390</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391</v>
      </c>
      <c r="AV66" s="708"/>
      <c r="AW66" s="708"/>
      <c r="AX66" s="708"/>
      <c r="AY66" s="709"/>
      <c r="AZ66" s="707" t="s">
        <v>357</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539</v>
      </c>
      <c r="C68" s="860"/>
      <c r="D68" s="860"/>
      <c r="E68" s="860"/>
      <c r="F68" s="860"/>
      <c r="G68" s="860"/>
      <c r="H68" s="860"/>
      <c r="I68" s="860"/>
      <c r="J68" s="860"/>
      <c r="K68" s="860"/>
      <c r="L68" s="860"/>
      <c r="M68" s="860"/>
      <c r="N68" s="860"/>
      <c r="O68" s="860"/>
      <c r="P68" s="861"/>
      <c r="Q68" s="862">
        <v>11014</v>
      </c>
      <c r="R68" s="856"/>
      <c r="S68" s="856"/>
      <c r="T68" s="856"/>
      <c r="U68" s="856"/>
      <c r="V68" s="856">
        <v>9060</v>
      </c>
      <c r="W68" s="856"/>
      <c r="X68" s="856"/>
      <c r="Y68" s="856"/>
      <c r="Z68" s="856"/>
      <c r="AA68" s="856">
        <v>1954</v>
      </c>
      <c r="AB68" s="856"/>
      <c r="AC68" s="856"/>
      <c r="AD68" s="856"/>
      <c r="AE68" s="856"/>
      <c r="AF68" s="856">
        <v>1954</v>
      </c>
      <c r="AG68" s="856"/>
      <c r="AH68" s="856"/>
      <c r="AI68" s="856"/>
      <c r="AJ68" s="856"/>
      <c r="AK68" s="856">
        <v>639</v>
      </c>
      <c r="AL68" s="856"/>
      <c r="AM68" s="856"/>
      <c r="AN68" s="856"/>
      <c r="AO68" s="856"/>
      <c r="AP68" s="856" t="s">
        <v>546</v>
      </c>
      <c r="AQ68" s="856"/>
      <c r="AR68" s="856"/>
      <c r="AS68" s="856"/>
      <c r="AT68" s="856"/>
      <c r="AU68" s="856" t="s">
        <v>546</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540</v>
      </c>
      <c r="C69" s="864"/>
      <c r="D69" s="864"/>
      <c r="E69" s="864"/>
      <c r="F69" s="864"/>
      <c r="G69" s="864"/>
      <c r="H69" s="864"/>
      <c r="I69" s="864"/>
      <c r="J69" s="864"/>
      <c r="K69" s="864"/>
      <c r="L69" s="864"/>
      <c r="M69" s="864"/>
      <c r="N69" s="864"/>
      <c r="O69" s="864"/>
      <c r="P69" s="865"/>
      <c r="Q69" s="866">
        <v>994</v>
      </c>
      <c r="R69" s="821"/>
      <c r="S69" s="821"/>
      <c r="T69" s="821"/>
      <c r="U69" s="821"/>
      <c r="V69" s="821">
        <v>982</v>
      </c>
      <c r="W69" s="821"/>
      <c r="X69" s="821"/>
      <c r="Y69" s="821"/>
      <c r="Z69" s="821"/>
      <c r="AA69" s="821">
        <v>12</v>
      </c>
      <c r="AB69" s="821"/>
      <c r="AC69" s="821"/>
      <c r="AD69" s="821"/>
      <c r="AE69" s="821"/>
      <c r="AF69" s="821">
        <v>12</v>
      </c>
      <c r="AG69" s="821"/>
      <c r="AH69" s="821"/>
      <c r="AI69" s="821"/>
      <c r="AJ69" s="821"/>
      <c r="AK69" s="821" t="s">
        <v>546</v>
      </c>
      <c r="AL69" s="821"/>
      <c r="AM69" s="821"/>
      <c r="AN69" s="821"/>
      <c r="AO69" s="821"/>
      <c r="AP69" s="821">
        <v>774</v>
      </c>
      <c r="AQ69" s="821"/>
      <c r="AR69" s="821"/>
      <c r="AS69" s="821"/>
      <c r="AT69" s="821"/>
      <c r="AU69" s="821">
        <v>25</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541</v>
      </c>
      <c r="C70" s="864"/>
      <c r="D70" s="864"/>
      <c r="E70" s="864"/>
      <c r="F70" s="864"/>
      <c r="G70" s="864"/>
      <c r="H70" s="864"/>
      <c r="I70" s="864"/>
      <c r="J70" s="864"/>
      <c r="K70" s="864"/>
      <c r="L70" s="864"/>
      <c r="M70" s="864"/>
      <c r="N70" s="864"/>
      <c r="O70" s="864"/>
      <c r="P70" s="865"/>
      <c r="Q70" s="866">
        <v>2313</v>
      </c>
      <c r="R70" s="821"/>
      <c r="S70" s="821"/>
      <c r="T70" s="821"/>
      <c r="U70" s="821"/>
      <c r="V70" s="821">
        <v>2094</v>
      </c>
      <c r="W70" s="821"/>
      <c r="X70" s="821"/>
      <c r="Y70" s="821"/>
      <c r="Z70" s="821"/>
      <c r="AA70" s="821">
        <v>219</v>
      </c>
      <c r="AB70" s="821"/>
      <c r="AC70" s="821"/>
      <c r="AD70" s="821"/>
      <c r="AE70" s="821"/>
      <c r="AF70" s="821">
        <v>219</v>
      </c>
      <c r="AG70" s="821"/>
      <c r="AH70" s="821"/>
      <c r="AI70" s="821"/>
      <c r="AJ70" s="821"/>
      <c r="AK70" s="821" t="s">
        <v>547</v>
      </c>
      <c r="AL70" s="821"/>
      <c r="AM70" s="821"/>
      <c r="AN70" s="821"/>
      <c r="AO70" s="821"/>
      <c r="AP70" s="821">
        <v>1358</v>
      </c>
      <c r="AQ70" s="821"/>
      <c r="AR70" s="821"/>
      <c r="AS70" s="821"/>
      <c r="AT70" s="821"/>
      <c r="AU70" s="821">
        <v>29</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542</v>
      </c>
      <c r="C71" s="864"/>
      <c r="D71" s="864"/>
      <c r="E71" s="864"/>
      <c r="F71" s="864"/>
      <c r="G71" s="864"/>
      <c r="H71" s="864"/>
      <c r="I71" s="864"/>
      <c r="J71" s="864"/>
      <c r="K71" s="864"/>
      <c r="L71" s="864"/>
      <c r="M71" s="864"/>
      <c r="N71" s="864"/>
      <c r="O71" s="864"/>
      <c r="P71" s="865"/>
      <c r="Q71" s="866">
        <v>104</v>
      </c>
      <c r="R71" s="821"/>
      <c r="S71" s="821"/>
      <c r="T71" s="821"/>
      <c r="U71" s="821"/>
      <c r="V71" s="821">
        <v>104</v>
      </c>
      <c r="W71" s="821"/>
      <c r="X71" s="821"/>
      <c r="Y71" s="821"/>
      <c r="Z71" s="821"/>
      <c r="AA71" s="821">
        <v>0</v>
      </c>
      <c r="AB71" s="821"/>
      <c r="AC71" s="821"/>
      <c r="AD71" s="821"/>
      <c r="AE71" s="821"/>
      <c r="AF71" s="821">
        <v>0</v>
      </c>
      <c r="AG71" s="821"/>
      <c r="AH71" s="821"/>
      <c r="AI71" s="821"/>
      <c r="AJ71" s="821"/>
      <c r="AK71" s="821">
        <v>103</v>
      </c>
      <c r="AL71" s="821"/>
      <c r="AM71" s="821"/>
      <c r="AN71" s="821"/>
      <c r="AO71" s="821"/>
      <c r="AP71" s="821" t="s">
        <v>546</v>
      </c>
      <c r="AQ71" s="821"/>
      <c r="AR71" s="821"/>
      <c r="AS71" s="821"/>
      <c r="AT71" s="821"/>
      <c r="AU71" s="821" t="s">
        <v>546</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543</v>
      </c>
      <c r="C72" s="864"/>
      <c r="D72" s="864"/>
      <c r="E72" s="864"/>
      <c r="F72" s="864"/>
      <c r="G72" s="864"/>
      <c r="H72" s="864"/>
      <c r="I72" s="864"/>
      <c r="J72" s="864"/>
      <c r="K72" s="864"/>
      <c r="L72" s="864"/>
      <c r="M72" s="864"/>
      <c r="N72" s="864"/>
      <c r="O72" s="864"/>
      <c r="P72" s="865"/>
      <c r="Q72" s="866">
        <v>385</v>
      </c>
      <c r="R72" s="821"/>
      <c r="S72" s="821"/>
      <c r="T72" s="821"/>
      <c r="U72" s="821"/>
      <c r="V72" s="821">
        <v>355</v>
      </c>
      <c r="W72" s="821"/>
      <c r="X72" s="821"/>
      <c r="Y72" s="821"/>
      <c r="Z72" s="821"/>
      <c r="AA72" s="821">
        <v>30</v>
      </c>
      <c r="AB72" s="821"/>
      <c r="AC72" s="821"/>
      <c r="AD72" s="821"/>
      <c r="AE72" s="821"/>
      <c r="AF72" s="821">
        <v>30</v>
      </c>
      <c r="AG72" s="821"/>
      <c r="AH72" s="821"/>
      <c r="AI72" s="821"/>
      <c r="AJ72" s="821"/>
      <c r="AK72" s="821">
        <v>6</v>
      </c>
      <c r="AL72" s="821"/>
      <c r="AM72" s="821"/>
      <c r="AN72" s="821"/>
      <c r="AO72" s="821"/>
      <c r="AP72" s="821" t="s">
        <v>548</v>
      </c>
      <c r="AQ72" s="821"/>
      <c r="AR72" s="821"/>
      <c r="AS72" s="821"/>
      <c r="AT72" s="821"/>
      <c r="AU72" s="821" t="s">
        <v>549</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544</v>
      </c>
      <c r="C73" s="864"/>
      <c r="D73" s="864"/>
      <c r="E73" s="864"/>
      <c r="F73" s="864"/>
      <c r="G73" s="864"/>
      <c r="H73" s="864"/>
      <c r="I73" s="864"/>
      <c r="J73" s="864"/>
      <c r="K73" s="864"/>
      <c r="L73" s="864"/>
      <c r="M73" s="864"/>
      <c r="N73" s="864"/>
      <c r="O73" s="864"/>
      <c r="P73" s="865"/>
      <c r="Q73" s="866">
        <v>270</v>
      </c>
      <c r="R73" s="821"/>
      <c r="S73" s="821"/>
      <c r="T73" s="821"/>
      <c r="U73" s="821"/>
      <c r="V73" s="821">
        <v>262</v>
      </c>
      <c r="W73" s="821"/>
      <c r="X73" s="821"/>
      <c r="Y73" s="821"/>
      <c r="Z73" s="821"/>
      <c r="AA73" s="821">
        <v>8</v>
      </c>
      <c r="AB73" s="821"/>
      <c r="AC73" s="821"/>
      <c r="AD73" s="821"/>
      <c r="AE73" s="821"/>
      <c r="AF73" s="821">
        <v>8</v>
      </c>
      <c r="AG73" s="821"/>
      <c r="AH73" s="821"/>
      <c r="AI73" s="821"/>
      <c r="AJ73" s="821"/>
      <c r="AK73" s="821" t="s">
        <v>546</v>
      </c>
      <c r="AL73" s="821"/>
      <c r="AM73" s="821"/>
      <c r="AN73" s="821"/>
      <c r="AO73" s="821"/>
      <c r="AP73" s="821" t="s">
        <v>546</v>
      </c>
      <c r="AQ73" s="821"/>
      <c r="AR73" s="821"/>
      <c r="AS73" s="821"/>
      <c r="AT73" s="821"/>
      <c r="AU73" s="821" t="s">
        <v>550</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545</v>
      </c>
      <c r="C74" s="864"/>
      <c r="D74" s="864"/>
      <c r="E74" s="864"/>
      <c r="F74" s="864"/>
      <c r="G74" s="864"/>
      <c r="H74" s="864"/>
      <c r="I74" s="864"/>
      <c r="J74" s="864"/>
      <c r="K74" s="864"/>
      <c r="L74" s="864"/>
      <c r="M74" s="864"/>
      <c r="N74" s="864"/>
      <c r="O74" s="864"/>
      <c r="P74" s="865"/>
      <c r="Q74" s="866">
        <v>287515</v>
      </c>
      <c r="R74" s="821"/>
      <c r="S74" s="821"/>
      <c r="T74" s="821"/>
      <c r="U74" s="821"/>
      <c r="V74" s="821">
        <v>274140</v>
      </c>
      <c r="W74" s="821"/>
      <c r="X74" s="821"/>
      <c r="Y74" s="821"/>
      <c r="Z74" s="821"/>
      <c r="AA74" s="821">
        <v>13375</v>
      </c>
      <c r="AB74" s="821"/>
      <c r="AC74" s="821"/>
      <c r="AD74" s="821"/>
      <c r="AE74" s="821"/>
      <c r="AF74" s="821">
        <v>13375</v>
      </c>
      <c r="AG74" s="821"/>
      <c r="AH74" s="821"/>
      <c r="AI74" s="821"/>
      <c r="AJ74" s="821"/>
      <c r="AK74" s="821" t="s">
        <v>546</v>
      </c>
      <c r="AL74" s="821"/>
      <c r="AM74" s="821"/>
      <c r="AN74" s="821"/>
      <c r="AO74" s="821"/>
      <c r="AP74" s="821" t="s">
        <v>546</v>
      </c>
      <c r="AQ74" s="821"/>
      <c r="AR74" s="821"/>
      <c r="AS74" s="821"/>
      <c r="AT74" s="821"/>
      <c r="AU74" s="821" t="s">
        <v>546</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369</v>
      </c>
      <c r="B88" s="780" t="s">
        <v>392</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15598</v>
      </c>
      <c r="AG88" s="832"/>
      <c r="AH88" s="832"/>
      <c r="AI88" s="832"/>
      <c r="AJ88" s="832"/>
      <c r="AK88" s="829"/>
      <c r="AL88" s="829"/>
      <c r="AM88" s="829"/>
      <c r="AN88" s="829"/>
      <c r="AO88" s="829"/>
      <c r="AP88" s="832">
        <v>2132</v>
      </c>
      <c r="AQ88" s="832"/>
      <c r="AR88" s="832"/>
      <c r="AS88" s="832"/>
      <c r="AT88" s="832"/>
      <c r="AU88" s="832">
        <v>54</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393</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12</v>
      </c>
      <c r="CS102" s="840"/>
      <c r="CT102" s="840"/>
      <c r="CU102" s="840"/>
      <c r="CV102" s="883"/>
      <c r="CW102" s="882">
        <v>1</v>
      </c>
      <c r="CX102" s="840"/>
      <c r="CY102" s="840"/>
      <c r="CZ102" s="840"/>
      <c r="DA102" s="883"/>
      <c r="DB102" s="882">
        <v>8</v>
      </c>
      <c r="DC102" s="840"/>
      <c r="DD102" s="840"/>
      <c r="DE102" s="840"/>
      <c r="DF102" s="883"/>
      <c r="DG102" s="882" t="s">
        <v>546</v>
      </c>
      <c r="DH102" s="840"/>
      <c r="DI102" s="840"/>
      <c r="DJ102" s="840"/>
      <c r="DK102" s="883"/>
      <c r="DL102" s="882" t="s">
        <v>551</v>
      </c>
      <c r="DM102" s="840"/>
      <c r="DN102" s="840"/>
      <c r="DO102" s="840"/>
      <c r="DP102" s="883"/>
      <c r="DQ102" s="882" t="s">
        <v>546</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400</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401</v>
      </c>
      <c r="AB109" s="885"/>
      <c r="AC109" s="885"/>
      <c r="AD109" s="885"/>
      <c r="AE109" s="886"/>
      <c r="AF109" s="884" t="s">
        <v>289</v>
      </c>
      <c r="AG109" s="885"/>
      <c r="AH109" s="885"/>
      <c r="AI109" s="885"/>
      <c r="AJ109" s="886"/>
      <c r="AK109" s="884" t="s">
        <v>288</v>
      </c>
      <c r="AL109" s="885"/>
      <c r="AM109" s="885"/>
      <c r="AN109" s="885"/>
      <c r="AO109" s="886"/>
      <c r="AP109" s="884" t="s">
        <v>402</v>
      </c>
      <c r="AQ109" s="885"/>
      <c r="AR109" s="885"/>
      <c r="AS109" s="885"/>
      <c r="AT109" s="887"/>
      <c r="AU109" s="904" t="s">
        <v>400</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401</v>
      </c>
      <c r="BR109" s="885"/>
      <c r="BS109" s="885"/>
      <c r="BT109" s="885"/>
      <c r="BU109" s="886"/>
      <c r="BV109" s="884" t="s">
        <v>289</v>
      </c>
      <c r="BW109" s="885"/>
      <c r="BX109" s="885"/>
      <c r="BY109" s="885"/>
      <c r="BZ109" s="886"/>
      <c r="CA109" s="884" t="s">
        <v>288</v>
      </c>
      <c r="CB109" s="885"/>
      <c r="CC109" s="885"/>
      <c r="CD109" s="885"/>
      <c r="CE109" s="886"/>
      <c r="CF109" s="905" t="s">
        <v>402</v>
      </c>
      <c r="CG109" s="905"/>
      <c r="CH109" s="905"/>
      <c r="CI109" s="905"/>
      <c r="CJ109" s="905"/>
      <c r="CK109" s="884" t="s">
        <v>403</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401</v>
      </c>
      <c r="DH109" s="885"/>
      <c r="DI109" s="885"/>
      <c r="DJ109" s="885"/>
      <c r="DK109" s="886"/>
      <c r="DL109" s="884" t="s">
        <v>289</v>
      </c>
      <c r="DM109" s="885"/>
      <c r="DN109" s="885"/>
      <c r="DO109" s="885"/>
      <c r="DP109" s="886"/>
      <c r="DQ109" s="884" t="s">
        <v>288</v>
      </c>
      <c r="DR109" s="885"/>
      <c r="DS109" s="885"/>
      <c r="DT109" s="885"/>
      <c r="DU109" s="886"/>
      <c r="DV109" s="884" t="s">
        <v>402</v>
      </c>
      <c r="DW109" s="885"/>
      <c r="DX109" s="885"/>
      <c r="DY109" s="885"/>
      <c r="DZ109" s="887"/>
    </row>
    <row r="110" spans="1:131" s="199" customFormat="1" ht="26.25" customHeight="1" x14ac:dyDescent="0.15">
      <c r="A110" s="888" t="s">
        <v>404</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383367</v>
      </c>
      <c r="AB110" s="892"/>
      <c r="AC110" s="892"/>
      <c r="AD110" s="892"/>
      <c r="AE110" s="893"/>
      <c r="AF110" s="894">
        <v>353002</v>
      </c>
      <c r="AG110" s="892"/>
      <c r="AH110" s="892"/>
      <c r="AI110" s="892"/>
      <c r="AJ110" s="893"/>
      <c r="AK110" s="894">
        <v>333526</v>
      </c>
      <c r="AL110" s="892"/>
      <c r="AM110" s="892"/>
      <c r="AN110" s="892"/>
      <c r="AO110" s="893"/>
      <c r="AP110" s="895">
        <v>21.3</v>
      </c>
      <c r="AQ110" s="896"/>
      <c r="AR110" s="896"/>
      <c r="AS110" s="896"/>
      <c r="AT110" s="897"/>
      <c r="AU110" s="898" t="s">
        <v>61</v>
      </c>
      <c r="AV110" s="899"/>
      <c r="AW110" s="899"/>
      <c r="AX110" s="899"/>
      <c r="AY110" s="899"/>
      <c r="AZ110" s="940" t="s">
        <v>405</v>
      </c>
      <c r="BA110" s="889"/>
      <c r="BB110" s="889"/>
      <c r="BC110" s="889"/>
      <c r="BD110" s="889"/>
      <c r="BE110" s="889"/>
      <c r="BF110" s="889"/>
      <c r="BG110" s="889"/>
      <c r="BH110" s="889"/>
      <c r="BI110" s="889"/>
      <c r="BJ110" s="889"/>
      <c r="BK110" s="889"/>
      <c r="BL110" s="889"/>
      <c r="BM110" s="889"/>
      <c r="BN110" s="889"/>
      <c r="BO110" s="889"/>
      <c r="BP110" s="890"/>
      <c r="BQ110" s="926">
        <v>3251552</v>
      </c>
      <c r="BR110" s="927"/>
      <c r="BS110" s="927"/>
      <c r="BT110" s="927"/>
      <c r="BU110" s="927"/>
      <c r="BV110" s="927">
        <v>3104351</v>
      </c>
      <c r="BW110" s="927"/>
      <c r="BX110" s="927"/>
      <c r="BY110" s="927"/>
      <c r="BZ110" s="927"/>
      <c r="CA110" s="927">
        <v>3318613</v>
      </c>
      <c r="CB110" s="927"/>
      <c r="CC110" s="927"/>
      <c r="CD110" s="927"/>
      <c r="CE110" s="927"/>
      <c r="CF110" s="941">
        <v>211.5</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9" customFormat="1" ht="26.25" customHeight="1" x14ac:dyDescent="0.15">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900"/>
      <c r="AV111" s="901"/>
      <c r="AW111" s="901"/>
      <c r="AX111" s="901"/>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113</v>
      </c>
      <c r="BR111" s="920"/>
      <c r="BS111" s="920"/>
      <c r="BT111" s="920"/>
      <c r="BU111" s="920"/>
      <c r="BV111" s="920" t="s">
        <v>113</v>
      </c>
      <c r="BW111" s="920"/>
      <c r="BX111" s="920"/>
      <c r="BY111" s="920"/>
      <c r="BZ111" s="920"/>
      <c r="CA111" s="920" t="s">
        <v>113</v>
      </c>
      <c r="CB111" s="920"/>
      <c r="CC111" s="920"/>
      <c r="CD111" s="920"/>
      <c r="CE111" s="920"/>
      <c r="CF111" s="914" t="s">
        <v>113</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9" customFormat="1" ht="26.25" customHeight="1" x14ac:dyDescent="0.15">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900"/>
      <c r="AV112" s="901"/>
      <c r="AW112" s="901"/>
      <c r="AX112" s="901"/>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1534116</v>
      </c>
      <c r="BR112" s="920"/>
      <c r="BS112" s="920"/>
      <c r="BT112" s="920"/>
      <c r="BU112" s="920"/>
      <c r="BV112" s="920">
        <v>1413516</v>
      </c>
      <c r="BW112" s="920"/>
      <c r="BX112" s="920"/>
      <c r="BY112" s="920"/>
      <c r="BZ112" s="920"/>
      <c r="CA112" s="920">
        <v>1363495</v>
      </c>
      <c r="CB112" s="920"/>
      <c r="CC112" s="920"/>
      <c r="CD112" s="920"/>
      <c r="CE112" s="920"/>
      <c r="CF112" s="914">
        <v>86.9</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9" customFormat="1" ht="26.25" customHeight="1" x14ac:dyDescent="0.15">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157574</v>
      </c>
      <c r="AB113" s="934"/>
      <c r="AC113" s="934"/>
      <c r="AD113" s="934"/>
      <c r="AE113" s="935"/>
      <c r="AF113" s="936">
        <v>178356</v>
      </c>
      <c r="AG113" s="934"/>
      <c r="AH113" s="934"/>
      <c r="AI113" s="934"/>
      <c r="AJ113" s="935"/>
      <c r="AK113" s="936">
        <v>149359</v>
      </c>
      <c r="AL113" s="934"/>
      <c r="AM113" s="934"/>
      <c r="AN113" s="934"/>
      <c r="AO113" s="935"/>
      <c r="AP113" s="937">
        <v>9.5</v>
      </c>
      <c r="AQ113" s="938"/>
      <c r="AR113" s="938"/>
      <c r="AS113" s="938"/>
      <c r="AT113" s="939"/>
      <c r="AU113" s="900"/>
      <c r="AV113" s="901"/>
      <c r="AW113" s="901"/>
      <c r="AX113" s="901"/>
      <c r="AY113" s="901"/>
      <c r="AZ113" s="949" t="s">
        <v>416</v>
      </c>
      <c r="BA113" s="950"/>
      <c r="BB113" s="950"/>
      <c r="BC113" s="950"/>
      <c r="BD113" s="950"/>
      <c r="BE113" s="950"/>
      <c r="BF113" s="950"/>
      <c r="BG113" s="950"/>
      <c r="BH113" s="950"/>
      <c r="BI113" s="950"/>
      <c r="BJ113" s="950"/>
      <c r="BK113" s="950"/>
      <c r="BL113" s="950"/>
      <c r="BM113" s="950"/>
      <c r="BN113" s="950"/>
      <c r="BO113" s="950"/>
      <c r="BP113" s="951"/>
      <c r="BQ113" s="919">
        <v>44922</v>
      </c>
      <c r="BR113" s="920"/>
      <c r="BS113" s="920"/>
      <c r="BT113" s="920"/>
      <c r="BU113" s="920"/>
      <c r="BV113" s="920">
        <v>69828</v>
      </c>
      <c r="BW113" s="920"/>
      <c r="BX113" s="920"/>
      <c r="BY113" s="920"/>
      <c r="BZ113" s="920"/>
      <c r="CA113" s="920">
        <v>53621</v>
      </c>
      <c r="CB113" s="920"/>
      <c r="CC113" s="920"/>
      <c r="CD113" s="920"/>
      <c r="CE113" s="920"/>
      <c r="CF113" s="914">
        <v>3.4</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9" customFormat="1" ht="26.25" customHeight="1" x14ac:dyDescent="0.15">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18198</v>
      </c>
      <c r="AB114" s="959"/>
      <c r="AC114" s="959"/>
      <c r="AD114" s="959"/>
      <c r="AE114" s="960"/>
      <c r="AF114" s="961">
        <v>18273</v>
      </c>
      <c r="AG114" s="959"/>
      <c r="AH114" s="959"/>
      <c r="AI114" s="959"/>
      <c r="AJ114" s="960"/>
      <c r="AK114" s="961">
        <v>19385</v>
      </c>
      <c r="AL114" s="959"/>
      <c r="AM114" s="959"/>
      <c r="AN114" s="959"/>
      <c r="AO114" s="960"/>
      <c r="AP114" s="962">
        <v>1.2</v>
      </c>
      <c r="AQ114" s="963"/>
      <c r="AR114" s="963"/>
      <c r="AS114" s="963"/>
      <c r="AT114" s="964"/>
      <c r="AU114" s="900"/>
      <c r="AV114" s="901"/>
      <c r="AW114" s="901"/>
      <c r="AX114" s="901"/>
      <c r="AY114" s="901"/>
      <c r="AZ114" s="949" t="s">
        <v>419</v>
      </c>
      <c r="BA114" s="950"/>
      <c r="BB114" s="950"/>
      <c r="BC114" s="950"/>
      <c r="BD114" s="950"/>
      <c r="BE114" s="950"/>
      <c r="BF114" s="950"/>
      <c r="BG114" s="950"/>
      <c r="BH114" s="950"/>
      <c r="BI114" s="950"/>
      <c r="BJ114" s="950"/>
      <c r="BK114" s="950"/>
      <c r="BL114" s="950"/>
      <c r="BM114" s="950"/>
      <c r="BN114" s="950"/>
      <c r="BO114" s="950"/>
      <c r="BP114" s="951"/>
      <c r="BQ114" s="919">
        <v>506950</v>
      </c>
      <c r="BR114" s="920"/>
      <c r="BS114" s="920"/>
      <c r="BT114" s="920"/>
      <c r="BU114" s="920"/>
      <c r="BV114" s="920">
        <v>500316</v>
      </c>
      <c r="BW114" s="920"/>
      <c r="BX114" s="920"/>
      <c r="BY114" s="920"/>
      <c r="BZ114" s="920"/>
      <c r="CA114" s="920">
        <v>461120</v>
      </c>
      <c r="CB114" s="920"/>
      <c r="CC114" s="920"/>
      <c r="CD114" s="920"/>
      <c r="CE114" s="920"/>
      <c r="CF114" s="914">
        <v>29.4</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9" customFormat="1" ht="26.25" customHeight="1" x14ac:dyDescent="0.15">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113</v>
      </c>
      <c r="AB115" s="934"/>
      <c r="AC115" s="934"/>
      <c r="AD115" s="934"/>
      <c r="AE115" s="935"/>
      <c r="AF115" s="936" t="s">
        <v>113</v>
      </c>
      <c r="AG115" s="934"/>
      <c r="AH115" s="934"/>
      <c r="AI115" s="934"/>
      <c r="AJ115" s="935"/>
      <c r="AK115" s="936" t="s">
        <v>113</v>
      </c>
      <c r="AL115" s="934"/>
      <c r="AM115" s="934"/>
      <c r="AN115" s="934"/>
      <c r="AO115" s="935"/>
      <c r="AP115" s="937" t="s">
        <v>113</v>
      </c>
      <c r="AQ115" s="938"/>
      <c r="AR115" s="938"/>
      <c r="AS115" s="938"/>
      <c r="AT115" s="939"/>
      <c r="AU115" s="900"/>
      <c r="AV115" s="901"/>
      <c r="AW115" s="901"/>
      <c r="AX115" s="901"/>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423</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9" customFormat="1" ht="26.25" customHeight="1" x14ac:dyDescent="0.15">
      <c r="A116" s="956"/>
      <c r="B116" s="957"/>
      <c r="C116" s="965" t="s">
        <v>424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900"/>
      <c r="AV116" s="901"/>
      <c r="AW116" s="901"/>
      <c r="AX116" s="901"/>
      <c r="AY116" s="901"/>
      <c r="AZ116" s="967" t="s">
        <v>425</v>
      </c>
      <c r="BA116" s="968"/>
      <c r="BB116" s="968"/>
      <c r="BC116" s="968"/>
      <c r="BD116" s="968"/>
      <c r="BE116" s="968"/>
      <c r="BF116" s="968"/>
      <c r="BG116" s="968"/>
      <c r="BH116" s="968"/>
      <c r="BI116" s="968"/>
      <c r="BJ116" s="968"/>
      <c r="BK116" s="968"/>
      <c r="BL116" s="968"/>
      <c r="BM116" s="968"/>
      <c r="BN116" s="968"/>
      <c r="BO116" s="968"/>
      <c r="BP116" s="969"/>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9" customFormat="1" ht="26.25" customHeight="1" x14ac:dyDescent="0.15">
      <c r="A117" s="904" t="s">
        <v>172</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427</v>
      </c>
      <c r="Z117" s="886"/>
      <c r="AA117" s="976">
        <v>559139</v>
      </c>
      <c r="AB117" s="977"/>
      <c r="AC117" s="977"/>
      <c r="AD117" s="977"/>
      <c r="AE117" s="978"/>
      <c r="AF117" s="979">
        <v>549631</v>
      </c>
      <c r="AG117" s="977"/>
      <c r="AH117" s="977"/>
      <c r="AI117" s="977"/>
      <c r="AJ117" s="978"/>
      <c r="AK117" s="979">
        <v>502270</v>
      </c>
      <c r="AL117" s="977"/>
      <c r="AM117" s="977"/>
      <c r="AN117" s="977"/>
      <c r="AO117" s="978"/>
      <c r="AP117" s="980"/>
      <c r="AQ117" s="981"/>
      <c r="AR117" s="981"/>
      <c r="AS117" s="981"/>
      <c r="AT117" s="982"/>
      <c r="AU117" s="900"/>
      <c r="AV117" s="901"/>
      <c r="AW117" s="901"/>
      <c r="AX117" s="901"/>
      <c r="AY117" s="901"/>
      <c r="AZ117" s="967" t="s">
        <v>428</v>
      </c>
      <c r="BA117" s="968"/>
      <c r="BB117" s="968"/>
      <c r="BC117" s="968"/>
      <c r="BD117" s="968"/>
      <c r="BE117" s="968"/>
      <c r="BF117" s="968"/>
      <c r="BG117" s="968"/>
      <c r="BH117" s="968"/>
      <c r="BI117" s="968"/>
      <c r="BJ117" s="968"/>
      <c r="BK117" s="968"/>
      <c r="BL117" s="968"/>
      <c r="BM117" s="968"/>
      <c r="BN117" s="968"/>
      <c r="BO117" s="968"/>
      <c r="BP117" s="969"/>
      <c r="BQ117" s="919" t="s">
        <v>113</v>
      </c>
      <c r="BR117" s="920"/>
      <c r="BS117" s="920"/>
      <c r="BT117" s="920"/>
      <c r="BU117" s="920"/>
      <c r="BV117" s="920" t="s">
        <v>113</v>
      </c>
      <c r="BW117" s="920"/>
      <c r="BX117" s="920"/>
      <c r="BY117" s="920"/>
      <c r="BZ117" s="920"/>
      <c r="CA117" s="920" t="s">
        <v>113</v>
      </c>
      <c r="CB117" s="920"/>
      <c r="CC117" s="920"/>
      <c r="CD117" s="920"/>
      <c r="CE117" s="920"/>
      <c r="CF117" s="914" t="s">
        <v>113</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9" customFormat="1" ht="26.25" customHeight="1" x14ac:dyDescent="0.15">
      <c r="A118" s="904" t="s">
        <v>403</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401</v>
      </c>
      <c r="AB118" s="885"/>
      <c r="AC118" s="885"/>
      <c r="AD118" s="885"/>
      <c r="AE118" s="886"/>
      <c r="AF118" s="884" t="s">
        <v>289</v>
      </c>
      <c r="AG118" s="885"/>
      <c r="AH118" s="885"/>
      <c r="AI118" s="885"/>
      <c r="AJ118" s="886"/>
      <c r="AK118" s="884" t="s">
        <v>288</v>
      </c>
      <c r="AL118" s="885"/>
      <c r="AM118" s="885"/>
      <c r="AN118" s="885"/>
      <c r="AO118" s="886"/>
      <c r="AP118" s="971" t="s">
        <v>402</v>
      </c>
      <c r="AQ118" s="972"/>
      <c r="AR118" s="972"/>
      <c r="AS118" s="972"/>
      <c r="AT118" s="973"/>
      <c r="AU118" s="900"/>
      <c r="AV118" s="901"/>
      <c r="AW118" s="901"/>
      <c r="AX118" s="901"/>
      <c r="AY118" s="901"/>
      <c r="AZ118" s="974" t="s">
        <v>430</v>
      </c>
      <c r="BA118" s="965"/>
      <c r="BB118" s="965"/>
      <c r="BC118" s="965"/>
      <c r="BD118" s="965"/>
      <c r="BE118" s="965"/>
      <c r="BF118" s="965"/>
      <c r="BG118" s="965"/>
      <c r="BH118" s="965"/>
      <c r="BI118" s="965"/>
      <c r="BJ118" s="965"/>
      <c r="BK118" s="965"/>
      <c r="BL118" s="965"/>
      <c r="BM118" s="965"/>
      <c r="BN118" s="965"/>
      <c r="BO118" s="965"/>
      <c r="BP118" s="966"/>
      <c r="BQ118" s="997" t="s">
        <v>113</v>
      </c>
      <c r="BR118" s="998"/>
      <c r="BS118" s="998"/>
      <c r="BT118" s="998"/>
      <c r="BU118" s="998"/>
      <c r="BV118" s="998" t="s">
        <v>113</v>
      </c>
      <c r="BW118" s="998"/>
      <c r="BX118" s="998"/>
      <c r="BY118" s="998"/>
      <c r="BZ118" s="998"/>
      <c r="CA118" s="998" t="s">
        <v>113</v>
      </c>
      <c r="CB118" s="998"/>
      <c r="CC118" s="998"/>
      <c r="CD118" s="998"/>
      <c r="CE118" s="998"/>
      <c r="CF118" s="914" t="s">
        <v>113</v>
      </c>
      <c r="CG118" s="915"/>
      <c r="CH118" s="915"/>
      <c r="CI118" s="915"/>
      <c r="CJ118" s="915"/>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9" customFormat="1" ht="26.25" customHeight="1" x14ac:dyDescent="0.15">
      <c r="A119" s="1058"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113</v>
      </c>
      <c r="AB119" s="892"/>
      <c r="AC119" s="892"/>
      <c r="AD119" s="892"/>
      <c r="AE119" s="893"/>
      <c r="AF119" s="894" t="s">
        <v>113</v>
      </c>
      <c r="AG119" s="892"/>
      <c r="AH119" s="892"/>
      <c r="AI119" s="892"/>
      <c r="AJ119" s="893"/>
      <c r="AK119" s="894" t="s">
        <v>113</v>
      </c>
      <c r="AL119" s="892"/>
      <c r="AM119" s="892"/>
      <c r="AN119" s="892"/>
      <c r="AO119" s="893"/>
      <c r="AP119" s="895" t="s">
        <v>113</v>
      </c>
      <c r="AQ119" s="896"/>
      <c r="AR119" s="896"/>
      <c r="AS119" s="896"/>
      <c r="AT119" s="897"/>
      <c r="AU119" s="902"/>
      <c r="AV119" s="903"/>
      <c r="AW119" s="903"/>
      <c r="AX119" s="903"/>
      <c r="AY119" s="903"/>
      <c r="AZ119" s="230" t="s">
        <v>172</v>
      </c>
      <c r="BA119" s="230"/>
      <c r="BB119" s="230"/>
      <c r="BC119" s="230"/>
      <c r="BD119" s="230"/>
      <c r="BE119" s="230"/>
      <c r="BF119" s="230"/>
      <c r="BG119" s="230"/>
      <c r="BH119" s="230"/>
      <c r="BI119" s="230"/>
      <c r="BJ119" s="230"/>
      <c r="BK119" s="230"/>
      <c r="BL119" s="230"/>
      <c r="BM119" s="230"/>
      <c r="BN119" s="230"/>
      <c r="BO119" s="975" t="s">
        <v>432</v>
      </c>
      <c r="BP119" s="1006"/>
      <c r="BQ119" s="997">
        <v>5337540</v>
      </c>
      <c r="BR119" s="998"/>
      <c r="BS119" s="998"/>
      <c r="BT119" s="998"/>
      <c r="BU119" s="998"/>
      <c r="BV119" s="998">
        <v>5088011</v>
      </c>
      <c r="BW119" s="998"/>
      <c r="BX119" s="998"/>
      <c r="BY119" s="998"/>
      <c r="BZ119" s="998"/>
      <c r="CA119" s="998">
        <v>5196849</v>
      </c>
      <c r="CB119" s="998"/>
      <c r="CC119" s="998"/>
      <c r="CD119" s="998"/>
      <c r="CE119" s="998"/>
      <c r="CF119" s="999"/>
      <c r="CG119" s="1000"/>
      <c r="CH119" s="1000"/>
      <c r="CI119" s="1000"/>
      <c r="CJ119" s="1001"/>
      <c r="CK119" s="947"/>
      <c r="CL119" s="948"/>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113</v>
      </c>
      <c r="DH119" s="984"/>
      <c r="DI119" s="984"/>
      <c r="DJ119" s="984"/>
      <c r="DK119" s="985"/>
      <c r="DL119" s="983" t="s">
        <v>113</v>
      </c>
      <c r="DM119" s="984"/>
      <c r="DN119" s="984"/>
      <c r="DO119" s="984"/>
      <c r="DP119" s="985"/>
      <c r="DQ119" s="983" t="s">
        <v>113</v>
      </c>
      <c r="DR119" s="984"/>
      <c r="DS119" s="984"/>
      <c r="DT119" s="984"/>
      <c r="DU119" s="985"/>
      <c r="DV119" s="986" t="s">
        <v>113</v>
      </c>
      <c r="DW119" s="987"/>
      <c r="DX119" s="987"/>
      <c r="DY119" s="987"/>
      <c r="DZ119" s="988"/>
    </row>
    <row r="120" spans="1:130" s="199" customFormat="1" ht="26.25" customHeight="1" x14ac:dyDescent="0.15">
      <c r="A120" s="1059"/>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9" t="s">
        <v>434</v>
      </c>
      <c r="AV120" s="990"/>
      <c r="AW120" s="990"/>
      <c r="AX120" s="990"/>
      <c r="AY120" s="991"/>
      <c r="AZ120" s="940" t="s">
        <v>435</v>
      </c>
      <c r="BA120" s="889"/>
      <c r="BB120" s="889"/>
      <c r="BC120" s="889"/>
      <c r="BD120" s="889"/>
      <c r="BE120" s="889"/>
      <c r="BF120" s="889"/>
      <c r="BG120" s="889"/>
      <c r="BH120" s="889"/>
      <c r="BI120" s="889"/>
      <c r="BJ120" s="889"/>
      <c r="BK120" s="889"/>
      <c r="BL120" s="889"/>
      <c r="BM120" s="889"/>
      <c r="BN120" s="889"/>
      <c r="BO120" s="889"/>
      <c r="BP120" s="890"/>
      <c r="BQ120" s="926">
        <v>2391727</v>
      </c>
      <c r="BR120" s="927"/>
      <c r="BS120" s="927"/>
      <c r="BT120" s="927"/>
      <c r="BU120" s="927"/>
      <c r="BV120" s="927">
        <v>2417899</v>
      </c>
      <c r="BW120" s="927"/>
      <c r="BX120" s="927"/>
      <c r="BY120" s="927"/>
      <c r="BZ120" s="927"/>
      <c r="CA120" s="927">
        <v>2358716</v>
      </c>
      <c r="CB120" s="927"/>
      <c r="CC120" s="927"/>
      <c r="CD120" s="927"/>
      <c r="CE120" s="927"/>
      <c r="CF120" s="941">
        <v>150.30000000000001</v>
      </c>
      <c r="CG120" s="942"/>
      <c r="CH120" s="942"/>
      <c r="CI120" s="942"/>
      <c r="CJ120" s="942"/>
      <c r="CK120" s="1007" t="s">
        <v>436</v>
      </c>
      <c r="CL120" s="1008"/>
      <c r="CM120" s="1008"/>
      <c r="CN120" s="1008"/>
      <c r="CO120" s="1009"/>
      <c r="CP120" s="1015" t="s">
        <v>384</v>
      </c>
      <c r="CQ120" s="1016"/>
      <c r="CR120" s="1016"/>
      <c r="CS120" s="1016"/>
      <c r="CT120" s="1016"/>
      <c r="CU120" s="1016"/>
      <c r="CV120" s="1016"/>
      <c r="CW120" s="1016"/>
      <c r="CX120" s="1016"/>
      <c r="CY120" s="1016"/>
      <c r="CZ120" s="1016"/>
      <c r="DA120" s="1016"/>
      <c r="DB120" s="1016"/>
      <c r="DC120" s="1016"/>
      <c r="DD120" s="1016"/>
      <c r="DE120" s="1016"/>
      <c r="DF120" s="1017"/>
      <c r="DG120" s="926">
        <v>914469</v>
      </c>
      <c r="DH120" s="927"/>
      <c r="DI120" s="927"/>
      <c r="DJ120" s="927"/>
      <c r="DK120" s="927"/>
      <c r="DL120" s="927">
        <v>893426</v>
      </c>
      <c r="DM120" s="927"/>
      <c r="DN120" s="927"/>
      <c r="DO120" s="927"/>
      <c r="DP120" s="927"/>
      <c r="DQ120" s="927">
        <v>853290</v>
      </c>
      <c r="DR120" s="927"/>
      <c r="DS120" s="927"/>
      <c r="DT120" s="927"/>
      <c r="DU120" s="927"/>
      <c r="DV120" s="928">
        <v>54.4</v>
      </c>
      <c r="DW120" s="928"/>
      <c r="DX120" s="928"/>
      <c r="DY120" s="928"/>
      <c r="DZ120" s="929"/>
    </row>
    <row r="121" spans="1:130" s="199" customFormat="1" ht="26.25" customHeight="1" x14ac:dyDescent="0.15">
      <c r="A121" s="1059"/>
      <c r="B121" s="946"/>
      <c r="C121" s="967" t="s">
        <v>437</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92"/>
      <c r="AV121" s="993"/>
      <c r="AW121" s="993"/>
      <c r="AX121" s="993"/>
      <c r="AY121" s="994"/>
      <c r="AZ121" s="949" t="s">
        <v>438</v>
      </c>
      <c r="BA121" s="950"/>
      <c r="BB121" s="950"/>
      <c r="BC121" s="950"/>
      <c r="BD121" s="950"/>
      <c r="BE121" s="950"/>
      <c r="BF121" s="950"/>
      <c r="BG121" s="950"/>
      <c r="BH121" s="950"/>
      <c r="BI121" s="950"/>
      <c r="BJ121" s="950"/>
      <c r="BK121" s="950"/>
      <c r="BL121" s="950"/>
      <c r="BM121" s="950"/>
      <c r="BN121" s="950"/>
      <c r="BO121" s="950"/>
      <c r="BP121" s="951"/>
      <c r="BQ121" s="919">
        <v>265523</v>
      </c>
      <c r="BR121" s="920"/>
      <c r="BS121" s="920"/>
      <c r="BT121" s="920"/>
      <c r="BU121" s="920"/>
      <c r="BV121" s="920">
        <v>240965</v>
      </c>
      <c r="BW121" s="920"/>
      <c r="BX121" s="920"/>
      <c r="BY121" s="920"/>
      <c r="BZ121" s="920"/>
      <c r="CA121" s="920">
        <v>278405</v>
      </c>
      <c r="CB121" s="920"/>
      <c r="CC121" s="920"/>
      <c r="CD121" s="920"/>
      <c r="CE121" s="920"/>
      <c r="CF121" s="914">
        <v>17.7</v>
      </c>
      <c r="CG121" s="915"/>
      <c r="CH121" s="915"/>
      <c r="CI121" s="915"/>
      <c r="CJ121" s="915"/>
      <c r="CK121" s="1010"/>
      <c r="CL121" s="1011"/>
      <c r="CM121" s="1011"/>
      <c r="CN121" s="1011"/>
      <c r="CO121" s="1012"/>
      <c r="CP121" s="1020" t="s">
        <v>386</v>
      </c>
      <c r="CQ121" s="1021"/>
      <c r="CR121" s="1021"/>
      <c r="CS121" s="1021"/>
      <c r="CT121" s="1021"/>
      <c r="CU121" s="1021"/>
      <c r="CV121" s="1021"/>
      <c r="CW121" s="1021"/>
      <c r="CX121" s="1021"/>
      <c r="CY121" s="1021"/>
      <c r="CZ121" s="1021"/>
      <c r="DA121" s="1021"/>
      <c r="DB121" s="1021"/>
      <c r="DC121" s="1021"/>
      <c r="DD121" s="1021"/>
      <c r="DE121" s="1021"/>
      <c r="DF121" s="1022"/>
      <c r="DG121" s="919">
        <v>619647</v>
      </c>
      <c r="DH121" s="920"/>
      <c r="DI121" s="920"/>
      <c r="DJ121" s="920"/>
      <c r="DK121" s="920"/>
      <c r="DL121" s="920">
        <v>520090</v>
      </c>
      <c r="DM121" s="920"/>
      <c r="DN121" s="920"/>
      <c r="DO121" s="920"/>
      <c r="DP121" s="920"/>
      <c r="DQ121" s="920">
        <v>510205</v>
      </c>
      <c r="DR121" s="920"/>
      <c r="DS121" s="920"/>
      <c r="DT121" s="920"/>
      <c r="DU121" s="920"/>
      <c r="DV121" s="921">
        <v>32.5</v>
      </c>
      <c r="DW121" s="921"/>
      <c r="DX121" s="921"/>
      <c r="DY121" s="921"/>
      <c r="DZ121" s="922"/>
    </row>
    <row r="122" spans="1:130" s="199" customFormat="1" ht="26.25" customHeight="1" x14ac:dyDescent="0.15">
      <c r="A122" s="1059"/>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92"/>
      <c r="AV122" s="993"/>
      <c r="AW122" s="993"/>
      <c r="AX122" s="993"/>
      <c r="AY122" s="994"/>
      <c r="AZ122" s="974" t="s">
        <v>439</v>
      </c>
      <c r="BA122" s="965"/>
      <c r="BB122" s="965"/>
      <c r="BC122" s="965"/>
      <c r="BD122" s="965"/>
      <c r="BE122" s="965"/>
      <c r="BF122" s="965"/>
      <c r="BG122" s="965"/>
      <c r="BH122" s="965"/>
      <c r="BI122" s="965"/>
      <c r="BJ122" s="965"/>
      <c r="BK122" s="965"/>
      <c r="BL122" s="965"/>
      <c r="BM122" s="965"/>
      <c r="BN122" s="965"/>
      <c r="BO122" s="965"/>
      <c r="BP122" s="966"/>
      <c r="BQ122" s="997">
        <v>2778068</v>
      </c>
      <c r="BR122" s="998"/>
      <c r="BS122" s="998"/>
      <c r="BT122" s="998"/>
      <c r="BU122" s="998"/>
      <c r="BV122" s="998">
        <v>2662662</v>
      </c>
      <c r="BW122" s="998"/>
      <c r="BX122" s="998"/>
      <c r="BY122" s="998"/>
      <c r="BZ122" s="998"/>
      <c r="CA122" s="998">
        <v>2910874</v>
      </c>
      <c r="CB122" s="998"/>
      <c r="CC122" s="998"/>
      <c r="CD122" s="998"/>
      <c r="CE122" s="998"/>
      <c r="CF122" s="1018">
        <v>185.5</v>
      </c>
      <c r="CG122" s="1019"/>
      <c r="CH122" s="1019"/>
      <c r="CI122" s="1019"/>
      <c r="CJ122" s="1019"/>
      <c r="CK122" s="1010"/>
      <c r="CL122" s="1011"/>
      <c r="CM122" s="1011"/>
      <c r="CN122" s="1011"/>
      <c r="CO122" s="1012"/>
      <c r="CP122" s="1020" t="s">
        <v>382</v>
      </c>
      <c r="CQ122" s="1021"/>
      <c r="CR122" s="1021"/>
      <c r="CS122" s="1021"/>
      <c r="CT122" s="1021"/>
      <c r="CU122" s="1021"/>
      <c r="CV122" s="1021"/>
      <c r="CW122" s="1021"/>
      <c r="CX122" s="1021"/>
      <c r="CY122" s="1021"/>
      <c r="CZ122" s="1021"/>
      <c r="DA122" s="1021"/>
      <c r="DB122" s="1021"/>
      <c r="DC122" s="1021"/>
      <c r="DD122" s="1021"/>
      <c r="DE122" s="1021"/>
      <c r="DF122" s="1022"/>
      <c r="DG122" s="919" t="s">
        <v>113</v>
      </c>
      <c r="DH122" s="920"/>
      <c r="DI122" s="920"/>
      <c r="DJ122" s="920"/>
      <c r="DK122" s="920"/>
      <c r="DL122" s="920" t="s">
        <v>113</v>
      </c>
      <c r="DM122" s="920"/>
      <c r="DN122" s="920"/>
      <c r="DO122" s="920"/>
      <c r="DP122" s="920"/>
      <c r="DQ122" s="920" t="s">
        <v>113</v>
      </c>
      <c r="DR122" s="920"/>
      <c r="DS122" s="920"/>
      <c r="DT122" s="920"/>
      <c r="DU122" s="920"/>
      <c r="DV122" s="921" t="s">
        <v>113</v>
      </c>
      <c r="DW122" s="921"/>
      <c r="DX122" s="921"/>
      <c r="DY122" s="921"/>
      <c r="DZ122" s="922"/>
    </row>
    <row r="123" spans="1:130" s="199" customFormat="1" ht="26.25" customHeight="1" x14ac:dyDescent="0.15">
      <c r="A123" s="1059"/>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995"/>
      <c r="AV123" s="996"/>
      <c r="AW123" s="996"/>
      <c r="AX123" s="996"/>
      <c r="AY123" s="996"/>
      <c r="AZ123" s="230" t="s">
        <v>172</v>
      </c>
      <c r="BA123" s="230"/>
      <c r="BB123" s="230"/>
      <c r="BC123" s="230"/>
      <c r="BD123" s="230"/>
      <c r="BE123" s="230"/>
      <c r="BF123" s="230"/>
      <c r="BG123" s="230"/>
      <c r="BH123" s="230"/>
      <c r="BI123" s="230"/>
      <c r="BJ123" s="230"/>
      <c r="BK123" s="230"/>
      <c r="BL123" s="230"/>
      <c r="BM123" s="230"/>
      <c r="BN123" s="230"/>
      <c r="BO123" s="975" t="s">
        <v>440</v>
      </c>
      <c r="BP123" s="1006"/>
      <c r="BQ123" s="1065">
        <v>5435318</v>
      </c>
      <c r="BR123" s="1066"/>
      <c r="BS123" s="1066"/>
      <c r="BT123" s="1066"/>
      <c r="BU123" s="1066"/>
      <c r="BV123" s="1066">
        <v>5321526</v>
      </c>
      <c r="BW123" s="1066"/>
      <c r="BX123" s="1066"/>
      <c r="BY123" s="1066"/>
      <c r="BZ123" s="1066"/>
      <c r="CA123" s="1066">
        <v>5547995</v>
      </c>
      <c r="CB123" s="1066"/>
      <c r="CC123" s="1066"/>
      <c r="CD123" s="1066"/>
      <c r="CE123" s="1066"/>
      <c r="CF123" s="999"/>
      <c r="CG123" s="1000"/>
      <c r="CH123" s="1000"/>
      <c r="CI123" s="1000"/>
      <c r="CJ123" s="1001"/>
      <c r="CK123" s="1010"/>
      <c r="CL123" s="1011"/>
      <c r="CM123" s="1011"/>
      <c r="CN123" s="1011"/>
      <c r="CO123" s="1012"/>
      <c r="CP123" s="1020" t="s">
        <v>441</v>
      </c>
      <c r="CQ123" s="1021"/>
      <c r="CR123" s="1021"/>
      <c r="CS123" s="1021"/>
      <c r="CT123" s="1021"/>
      <c r="CU123" s="1021"/>
      <c r="CV123" s="1021"/>
      <c r="CW123" s="1021"/>
      <c r="CX123" s="1021"/>
      <c r="CY123" s="1021"/>
      <c r="CZ123" s="1021"/>
      <c r="DA123" s="1021"/>
      <c r="DB123" s="1021"/>
      <c r="DC123" s="1021"/>
      <c r="DD123" s="1021"/>
      <c r="DE123" s="1021"/>
      <c r="DF123" s="1022"/>
      <c r="DG123" s="958" t="s">
        <v>442</v>
      </c>
      <c r="DH123" s="959"/>
      <c r="DI123" s="959"/>
      <c r="DJ123" s="959"/>
      <c r="DK123" s="960"/>
      <c r="DL123" s="961" t="s">
        <v>442</v>
      </c>
      <c r="DM123" s="959"/>
      <c r="DN123" s="959"/>
      <c r="DO123" s="959"/>
      <c r="DP123" s="960"/>
      <c r="DQ123" s="961" t="s">
        <v>442</v>
      </c>
      <c r="DR123" s="959"/>
      <c r="DS123" s="959"/>
      <c r="DT123" s="959"/>
      <c r="DU123" s="960"/>
      <c r="DV123" s="962" t="s">
        <v>442</v>
      </c>
      <c r="DW123" s="963"/>
      <c r="DX123" s="963"/>
      <c r="DY123" s="963"/>
      <c r="DZ123" s="964"/>
    </row>
    <row r="124" spans="1:130" s="199" customFormat="1" ht="26.25" customHeight="1" thickBot="1" x14ac:dyDescent="0.2">
      <c r="A124" s="1059"/>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442</v>
      </c>
      <c r="AB124" s="959"/>
      <c r="AC124" s="959"/>
      <c r="AD124" s="959"/>
      <c r="AE124" s="960"/>
      <c r="AF124" s="961" t="s">
        <v>442</v>
      </c>
      <c r="AG124" s="959"/>
      <c r="AH124" s="959"/>
      <c r="AI124" s="959"/>
      <c r="AJ124" s="960"/>
      <c r="AK124" s="961" t="s">
        <v>442</v>
      </c>
      <c r="AL124" s="959"/>
      <c r="AM124" s="959"/>
      <c r="AN124" s="959"/>
      <c r="AO124" s="960"/>
      <c r="AP124" s="962" t="s">
        <v>442</v>
      </c>
      <c r="AQ124" s="963"/>
      <c r="AR124" s="963"/>
      <c r="AS124" s="963"/>
      <c r="AT124" s="964"/>
      <c r="AU124" s="1061" t="s">
        <v>443</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442</v>
      </c>
      <c r="BR124" s="1028"/>
      <c r="BS124" s="1028"/>
      <c r="BT124" s="1028"/>
      <c r="BU124" s="1028"/>
      <c r="BV124" s="1028" t="s">
        <v>442</v>
      </c>
      <c r="BW124" s="1028"/>
      <c r="BX124" s="1028"/>
      <c r="BY124" s="1028"/>
      <c r="BZ124" s="1028"/>
      <c r="CA124" s="1028" t="s">
        <v>442</v>
      </c>
      <c r="CB124" s="1028"/>
      <c r="CC124" s="1028"/>
      <c r="CD124" s="1028"/>
      <c r="CE124" s="1028"/>
      <c r="CF124" s="1029"/>
      <c r="CG124" s="1030"/>
      <c r="CH124" s="1030"/>
      <c r="CI124" s="1030"/>
      <c r="CJ124" s="1031"/>
      <c r="CK124" s="1013"/>
      <c r="CL124" s="1013"/>
      <c r="CM124" s="1013"/>
      <c r="CN124" s="1013"/>
      <c r="CO124" s="1014"/>
      <c r="CP124" s="1020" t="s">
        <v>444</v>
      </c>
      <c r="CQ124" s="1021"/>
      <c r="CR124" s="1021"/>
      <c r="CS124" s="1021"/>
      <c r="CT124" s="1021"/>
      <c r="CU124" s="1021"/>
      <c r="CV124" s="1021"/>
      <c r="CW124" s="1021"/>
      <c r="CX124" s="1021"/>
      <c r="CY124" s="1021"/>
      <c r="CZ124" s="1021"/>
      <c r="DA124" s="1021"/>
      <c r="DB124" s="1021"/>
      <c r="DC124" s="1021"/>
      <c r="DD124" s="1021"/>
      <c r="DE124" s="1021"/>
      <c r="DF124" s="1022"/>
      <c r="DG124" s="1005" t="s">
        <v>113</v>
      </c>
      <c r="DH124" s="984"/>
      <c r="DI124" s="984"/>
      <c r="DJ124" s="984"/>
      <c r="DK124" s="985"/>
      <c r="DL124" s="983" t="s">
        <v>113</v>
      </c>
      <c r="DM124" s="984"/>
      <c r="DN124" s="984"/>
      <c r="DO124" s="984"/>
      <c r="DP124" s="985"/>
      <c r="DQ124" s="983" t="s">
        <v>113</v>
      </c>
      <c r="DR124" s="984"/>
      <c r="DS124" s="984"/>
      <c r="DT124" s="984"/>
      <c r="DU124" s="985"/>
      <c r="DV124" s="986" t="s">
        <v>113</v>
      </c>
      <c r="DW124" s="987"/>
      <c r="DX124" s="987"/>
      <c r="DY124" s="987"/>
      <c r="DZ124" s="988"/>
    </row>
    <row r="125" spans="1:130" s="199" customFormat="1" ht="26.25" customHeight="1" x14ac:dyDescent="0.15">
      <c r="A125" s="1059"/>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445</v>
      </c>
      <c r="CL125" s="1008"/>
      <c r="CM125" s="1008"/>
      <c r="CN125" s="1008"/>
      <c r="CO125" s="1009"/>
      <c r="CP125" s="940" t="s">
        <v>446</v>
      </c>
      <c r="CQ125" s="889"/>
      <c r="CR125" s="889"/>
      <c r="CS125" s="889"/>
      <c r="CT125" s="889"/>
      <c r="CU125" s="889"/>
      <c r="CV125" s="889"/>
      <c r="CW125" s="889"/>
      <c r="CX125" s="889"/>
      <c r="CY125" s="889"/>
      <c r="CZ125" s="889"/>
      <c r="DA125" s="889"/>
      <c r="DB125" s="889"/>
      <c r="DC125" s="889"/>
      <c r="DD125" s="889"/>
      <c r="DE125" s="889"/>
      <c r="DF125" s="890"/>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9" customFormat="1" ht="26.25" customHeight="1" thickBot="1" x14ac:dyDescent="0.2">
      <c r="A126" s="1059"/>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447</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9" customFormat="1" ht="26.25" customHeight="1" x14ac:dyDescent="0.15">
      <c r="A127" s="1060"/>
      <c r="B127" s="948"/>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5"/>
      <c r="AV127" s="235"/>
      <c r="AW127" s="235"/>
      <c r="AX127" s="1032" t="s">
        <v>449</v>
      </c>
      <c r="AY127" s="1033"/>
      <c r="AZ127" s="1033"/>
      <c r="BA127" s="1033"/>
      <c r="BB127" s="1033"/>
      <c r="BC127" s="1033"/>
      <c r="BD127" s="1033"/>
      <c r="BE127" s="1034"/>
      <c r="BF127" s="1035" t="s">
        <v>450</v>
      </c>
      <c r="BG127" s="1033"/>
      <c r="BH127" s="1033"/>
      <c r="BI127" s="1033"/>
      <c r="BJ127" s="1033"/>
      <c r="BK127" s="1033"/>
      <c r="BL127" s="1034"/>
      <c r="BM127" s="1035" t="s">
        <v>451</v>
      </c>
      <c r="BN127" s="1033"/>
      <c r="BO127" s="1033"/>
      <c r="BP127" s="1033"/>
      <c r="BQ127" s="1033"/>
      <c r="BR127" s="1033"/>
      <c r="BS127" s="1034"/>
      <c r="BT127" s="1035" t="s">
        <v>452</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453</v>
      </c>
      <c r="CQ127" s="950"/>
      <c r="CR127" s="950"/>
      <c r="CS127" s="950"/>
      <c r="CT127" s="950"/>
      <c r="CU127" s="950"/>
      <c r="CV127" s="950"/>
      <c r="CW127" s="950"/>
      <c r="CX127" s="950"/>
      <c r="CY127" s="950"/>
      <c r="CZ127" s="950"/>
      <c r="DA127" s="950"/>
      <c r="DB127" s="950"/>
      <c r="DC127" s="950"/>
      <c r="DD127" s="950"/>
      <c r="DE127" s="950"/>
      <c r="DF127" s="951"/>
      <c r="DG127" s="919" t="s">
        <v>113</v>
      </c>
      <c r="DH127" s="920"/>
      <c r="DI127" s="920"/>
      <c r="DJ127" s="920"/>
      <c r="DK127" s="920"/>
      <c r="DL127" s="920" t="s">
        <v>113</v>
      </c>
      <c r="DM127" s="920"/>
      <c r="DN127" s="920"/>
      <c r="DO127" s="920"/>
      <c r="DP127" s="920"/>
      <c r="DQ127" s="920" t="s">
        <v>113</v>
      </c>
      <c r="DR127" s="920"/>
      <c r="DS127" s="920"/>
      <c r="DT127" s="920"/>
      <c r="DU127" s="920"/>
      <c r="DV127" s="921" t="s">
        <v>113</v>
      </c>
      <c r="DW127" s="921"/>
      <c r="DX127" s="921"/>
      <c r="DY127" s="921"/>
      <c r="DZ127" s="922"/>
    </row>
    <row r="128" spans="1:130" s="199" customFormat="1" ht="26.25" customHeight="1" thickBot="1" x14ac:dyDescent="0.2">
      <c r="A128" s="1043" t="s">
        <v>454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455</v>
      </c>
      <c r="X128" s="1045"/>
      <c r="Y128" s="1045"/>
      <c r="Z128" s="1046"/>
      <c r="AA128" s="1047">
        <v>30150</v>
      </c>
      <c r="AB128" s="1048"/>
      <c r="AC128" s="1048"/>
      <c r="AD128" s="1048"/>
      <c r="AE128" s="1049"/>
      <c r="AF128" s="1050">
        <v>31311</v>
      </c>
      <c r="AG128" s="1048"/>
      <c r="AH128" s="1048"/>
      <c r="AI128" s="1048"/>
      <c r="AJ128" s="1049"/>
      <c r="AK128" s="1050">
        <v>31148</v>
      </c>
      <c r="AL128" s="1048"/>
      <c r="AM128" s="1048"/>
      <c r="AN128" s="1048"/>
      <c r="AO128" s="1049"/>
      <c r="AP128" s="1051"/>
      <c r="AQ128" s="1052"/>
      <c r="AR128" s="1052"/>
      <c r="AS128" s="1052"/>
      <c r="AT128" s="1053"/>
      <c r="AU128" s="235"/>
      <c r="AV128" s="235"/>
      <c r="AW128" s="235"/>
      <c r="AX128" s="888" t="s">
        <v>456</v>
      </c>
      <c r="AY128" s="889"/>
      <c r="AZ128" s="889"/>
      <c r="BA128" s="889"/>
      <c r="BB128" s="889"/>
      <c r="BC128" s="889"/>
      <c r="BD128" s="889"/>
      <c r="BE128" s="890"/>
      <c r="BF128" s="1054" t="s">
        <v>113</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457</v>
      </c>
      <c r="CQ128" s="1037"/>
      <c r="CR128" s="1037"/>
      <c r="CS128" s="1037"/>
      <c r="CT128" s="1037"/>
      <c r="CU128" s="1037"/>
      <c r="CV128" s="1037"/>
      <c r="CW128" s="1037"/>
      <c r="CX128" s="1037"/>
      <c r="CY128" s="1037"/>
      <c r="CZ128" s="1037"/>
      <c r="DA128" s="1037"/>
      <c r="DB128" s="1037"/>
      <c r="DC128" s="1037"/>
      <c r="DD128" s="1037"/>
      <c r="DE128" s="1037"/>
      <c r="DF128" s="1038"/>
      <c r="DG128" s="1039" t="s">
        <v>113</v>
      </c>
      <c r="DH128" s="1040"/>
      <c r="DI128" s="1040"/>
      <c r="DJ128" s="1040"/>
      <c r="DK128" s="1040"/>
      <c r="DL128" s="1040" t="s">
        <v>113</v>
      </c>
      <c r="DM128" s="1040"/>
      <c r="DN128" s="1040"/>
      <c r="DO128" s="1040"/>
      <c r="DP128" s="1040"/>
      <c r="DQ128" s="1040" t="s">
        <v>113</v>
      </c>
      <c r="DR128" s="1040"/>
      <c r="DS128" s="1040"/>
      <c r="DT128" s="1040"/>
      <c r="DU128" s="1040"/>
      <c r="DV128" s="1041" t="s">
        <v>113</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458</v>
      </c>
      <c r="X129" s="1074"/>
      <c r="Y129" s="1074"/>
      <c r="Z129" s="1075"/>
      <c r="AA129" s="958">
        <v>1905939</v>
      </c>
      <c r="AB129" s="959"/>
      <c r="AC129" s="959"/>
      <c r="AD129" s="959"/>
      <c r="AE129" s="960"/>
      <c r="AF129" s="961">
        <v>1953617</v>
      </c>
      <c r="AG129" s="959"/>
      <c r="AH129" s="959"/>
      <c r="AI129" s="959"/>
      <c r="AJ129" s="960"/>
      <c r="AK129" s="961">
        <v>1906227</v>
      </c>
      <c r="AL129" s="959"/>
      <c r="AM129" s="959"/>
      <c r="AN129" s="959"/>
      <c r="AO129" s="960"/>
      <c r="AP129" s="1076"/>
      <c r="AQ129" s="1077"/>
      <c r="AR129" s="1077"/>
      <c r="AS129" s="1077"/>
      <c r="AT129" s="1078"/>
      <c r="AU129" s="237"/>
      <c r="AV129" s="237"/>
      <c r="AW129" s="237"/>
      <c r="AX129" s="1067" t="s">
        <v>459</v>
      </c>
      <c r="AY129" s="950"/>
      <c r="AZ129" s="950"/>
      <c r="BA129" s="950"/>
      <c r="BB129" s="950"/>
      <c r="BC129" s="950"/>
      <c r="BD129" s="950"/>
      <c r="BE129" s="951"/>
      <c r="BF129" s="1068" t="s">
        <v>113</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461</v>
      </c>
      <c r="X130" s="1074"/>
      <c r="Y130" s="1074"/>
      <c r="Z130" s="1075"/>
      <c r="AA130" s="958">
        <v>377637</v>
      </c>
      <c r="AB130" s="959"/>
      <c r="AC130" s="959"/>
      <c r="AD130" s="959"/>
      <c r="AE130" s="960"/>
      <c r="AF130" s="961">
        <v>360104</v>
      </c>
      <c r="AG130" s="959"/>
      <c r="AH130" s="959"/>
      <c r="AI130" s="959"/>
      <c r="AJ130" s="960"/>
      <c r="AK130" s="961">
        <v>337132</v>
      </c>
      <c r="AL130" s="959"/>
      <c r="AM130" s="959"/>
      <c r="AN130" s="959"/>
      <c r="AO130" s="960"/>
      <c r="AP130" s="1076"/>
      <c r="AQ130" s="1077"/>
      <c r="AR130" s="1077"/>
      <c r="AS130" s="1077"/>
      <c r="AT130" s="1078"/>
      <c r="AU130" s="237"/>
      <c r="AV130" s="237"/>
      <c r="AW130" s="237"/>
      <c r="AX130" s="1067" t="s">
        <v>462</v>
      </c>
      <c r="AY130" s="950"/>
      <c r="AZ130" s="950"/>
      <c r="BA130" s="950"/>
      <c r="BB130" s="950"/>
      <c r="BC130" s="950"/>
      <c r="BD130" s="950"/>
      <c r="BE130" s="951"/>
      <c r="BF130" s="1104">
        <v>9.4</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463</v>
      </c>
      <c r="X131" s="1112"/>
      <c r="Y131" s="1112"/>
      <c r="Z131" s="1113"/>
      <c r="AA131" s="1005">
        <v>1528302</v>
      </c>
      <c r="AB131" s="984"/>
      <c r="AC131" s="984"/>
      <c r="AD131" s="984"/>
      <c r="AE131" s="985"/>
      <c r="AF131" s="983">
        <v>1593513</v>
      </c>
      <c r="AG131" s="984"/>
      <c r="AH131" s="984"/>
      <c r="AI131" s="984"/>
      <c r="AJ131" s="985"/>
      <c r="AK131" s="983">
        <v>1569095</v>
      </c>
      <c r="AL131" s="984"/>
      <c r="AM131" s="984"/>
      <c r="AN131" s="984"/>
      <c r="AO131" s="985"/>
      <c r="AP131" s="1114"/>
      <c r="AQ131" s="1115"/>
      <c r="AR131" s="1115"/>
      <c r="AS131" s="1115"/>
      <c r="AT131" s="1116"/>
      <c r="AU131" s="237"/>
      <c r="AV131" s="237"/>
      <c r="AW131" s="237"/>
      <c r="AX131" s="1086" t="s">
        <v>464</v>
      </c>
      <c r="AY131" s="1037"/>
      <c r="AZ131" s="1037"/>
      <c r="BA131" s="1037"/>
      <c r="BB131" s="1037"/>
      <c r="BC131" s="1037"/>
      <c r="BD131" s="1037"/>
      <c r="BE131" s="1038"/>
      <c r="BF131" s="1087" t="s">
        <v>113</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466</v>
      </c>
      <c r="W132" s="1097"/>
      <c r="X132" s="1097"/>
      <c r="Y132" s="1097"/>
      <c r="Z132" s="1098"/>
      <c r="AA132" s="1099">
        <v>9.9032782790000002</v>
      </c>
      <c r="AB132" s="1100"/>
      <c r="AC132" s="1100"/>
      <c r="AD132" s="1100"/>
      <c r="AE132" s="1101"/>
      <c r="AF132" s="1102">
        <v>9.9287548959999992</v>
      </c>
      <c r="AG132" s="1100"/>
      <c r="AH132" s="1100"/>
      <c r="AI132" s="1100"/>
      <c r="AJ132" s="1101"/>
      <c r="AK132" s="1102">
        <v>8.5393172499999999</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467</v>
      </c>
      <c r="W133" s="1080"/>
      <c r="X133" s="1080"/>
      <c r="Y133" s="1080"/>
      <c r="Z133" s="1081"/>
      <c r="AA133" s="1082">
        <v>7.9</v>
      </c>
      <c r="AB133" s="1083"/>
      <c r="AC133" s="1083"/>
      <c r="AD133" s="1083"/>
      <c r="AE133" s="1084"/>
      <c r="AF133" s="1082">
        <v>9.6</v>
      </c>
      <c r="AG133" s="1083"/>
      <c r="AH133" s="1083"/>
      <c r="AI133" s="1083"/>
      <c r="AJ133" s="1084"/>
      <c r="AK133" s="1082">
        <v>9.4</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20" t="s">
        <v>470</v>
      </c>
      <c r="L7" s="256"/>
      <c r="M7" s="257" t="s">
        <v>471</v>
      </c>
      <c r="N7" s="258"/>
    </row>
    <row r="8" spans="1:16" x14ac:dyDescent="0.15">
      <c r="A8" s="250"/>
      <c r="B8" s="246"/>
      <c r="C8" s="246"/>
      <c r="D8" s="246"/>
      <c r="E8" s="246"/>
      <c r="F8" s="246"/>
      <c r="G8" s="259"/>
      <c r="H8" s="260"/>
      <c r="I8" s="260"/>
      <c r="J8" s="261"/>
      <c r="K8" s="1121"/>
      <c r="L8" s="262" t="s">
        <v>472</v>
      </c>
      <c r="M8" s="263" t="s">
        <v>473</v>
      </c>
      <c r="N8" s="264" t="s">
        <v>474</v>
      </c>
    </row>
    <row r="9" spans="1:16" x14ac:dyDescent="0.15">
      <c r="A9" s="250"/>
      <c r="B9" s="246"/>
      <c r="C9" s="246"/>
      <c r="D9" s="246"/>
      <c r="E9" s="246"/>
      <c r="F9" s="246"/>
      <c r="G9" s="1122" t="s">
        <v>475</v>
      </c>
      <c r="H9" s="1123"/>
      <c r="I9" s="1123"/>
      <c r="J9" s="1124"/>
      <c r="K9" s="265">
        <v>448676</v>
      </c>
      <c r="L9" s="266">
        <v>124632</v>
      </c>
      <c r="M9" s="267">
        <v>189696</v>
      </c>
      <c r="N9" s="268">
        <v>-34.299999999999997</v>
      </c>
    </row>
    <row r="10" spans="1:16" x14ac:dyDescent="0.15">
      <c r="A10" s="250"/>
      <c r="B10" s="246"/>
      <c r="C10" s="246"/>
      <c r="D10" s="246"/>
      <c r="E10" s="246"/>
      <c r="F10" s="246"/>
      <c r="G10" s="1122" t="s">
        <v>476</v>
      </c>
      <c r="H10" s="1123"/>
      <c r="I10" s="1123"/>
      <c r="J10" s="1124"/>
      <c r="K10" s="269">
        <v>40776</v>
      </c>
      <c r="L10" s="270">
        <v>11327</v>
      </c>
      <c r="M10" s="271">
        <v>21936</v>
      </c>
      <c r="N10" s="272">
        <v>-48.4</v>
      </c>
    </row>
    <row r="11" spans="1:16" ht="13.5" customHeight="1" x14ac:dyDescent="0.15">
      <c r="A11" s="250"/>
      <c r="B11" s="246"/>
      <c r="C11" s="246"/>
      <c r="D11" s="246"/>
      <c r="E11" s="246"/>
      <c r="F11" s="246"/>
      <c r="G11" s="1122" t="s">
        <v>477</v>
      </c>
      <c r="H11" s="1123"/>
      <c r="I11" s="1123"/>
      <c r="J11" s="1124"/>
      <c r="K11" s="269">
        <v>74687</v>
      </c>
      <c r="L11" s="270">
        <v>20746</v>
      </c>
      <c r="M11" s="271">
        <v>29437</v>
      </c>
      <c r="N11" s="272">
        <v>-29.5</v>
      </c>
    </row>
    <row r="12" spans="1:16" ht="13.5" customHeight="1" x14ac:dyDescent="0.15">
      <c r="A12" s="250"/>
      <c r="B12" s="246"/>
      <c r="C12" s="246"/>
      <c r="D12" s="246"/>
      <c r="E12" s="246"/>
      <c r="F12" s="246"/>
      <c r="G12" s="1122" t="s">
        <v>478</v>
      </c>
      <c r="H12" s="1123"/>
      <c r="I12" s="1123"/>
      <c r="J12" s="1124"/>
      <c r="K12" s="269" t="s">
        <v>479</v>
      </c>
      <c r="L12" s="270" t="s">
        <v>479</v>
      </c>
      <c r="M12" s="271">
        <v>3160</v>
      </c>
      <c r="N12" s="272" t="s">
        <v>479</v>
      </c>
    </row>
    <row r="13" spans="1:16" ht="13.5" customHeight="1" x14ac:dyDescent="0.15">
      <c r="A13" s="250"/>
      <c r="B13" s="246"/>
      <c r="C13" s="246"/>
      <c r="D13" s="246"/>
      <c r="E13" s="246"/>
      <c r="F13" s="246"/>
      <c r="G13" s="1122" t="s">
        <v>480</v>
      </c>
      <c r="H13" s="1123"/>
      <c r="I13" s="1123"/>
      <c r="J13" s="1124"/>
      <c r="K13" s="269" t="s">
        <v>479</v>
      </c>
      <c r="L13" s="270" t="s">
        <v>479</v>
      </c>
      <c r="M13" s="271" t="s">
        <v>479</v>
      </c>
      <c r="N13" s="272" t="s">
        <v>479</v>
      </c>
    </row>
    <row r="14" spans="1:16" ht="13.5" customHeight="1" x14ac:dyDescent="0.15">
      <c r="A14" s="250"/>
      <c r="B14" s="246"/>
      <c r="C14" s="246"/>
      <c r="D14" s="246"/>
      <c r="E14" s="246"/>
      <c r="F14" s="246"/>
      <c r="G14" s="1122" t="s">
        <v>481</v>
      </c>
      <c r="H14" s="1123"/>
      <c r="I14" s="1123"/>
      <c r="J14" s="1124"/>
      <c r="K14" s="269">
        <v>18733</v>
      </c>
      <c r="L14" s="270">
        <v>5204</v>
      </c>
      <c r="M14" s="271">
        <v>9091</v>
      </c>
      <c r="N14" s="272">
        <v>-42.8</v>
      </c>
    </row>
    <row r="15" spans="1:16" ht="13.5" customHeight="1" x14ac:dyDescent="0.15">
      <c r="A15" s="250"/>
      <c r="B15" s="246"/>
      <c r="C15" s="246"/>
      <c r="D15" s="246"/>
      <c r="E15" s="246"/>
      <c r="F15" s="246"/>
      <c r="G15" s="1122" t="s">
        <v>482</v>
      </c>
      <c r="H15" s="1123"/>
      <c r="I15" s="1123"/>
      <c r="J15" s="1124"/>
      <c r="K15" s="269" t="s">
        <v>479</v>
      </c>
      <c r="L15" s="270" t="s">
        <v>479</v>
      </c>
      <c r="M15" s="271">
        <v>4470</v>
      </c>
      <c r="N15" s="272" t="s">
        <v>479</v>
      </c>
    </row>
    <row r="16" spans="1:16" x14ac:dyDescent="0.15">
      <c r="A16" s="250"/>
      <c r="B16" s="246"/>
      <c r="C16" s="246"/>
      <c r="D16" s="246"/>
      <c r="E16" s="246"/>
      <c r="F16" s="246"/>
      <c r="G16" s="1125" t="s">
        <v>483</v>
      </c>
      <c r="H16" s="1126"/>
      <c r="I16" s="1126"/>
      <c r="J16" s="1127"/>
      <c r="K16" s="270">
        <v>-46366</v>
      </c>
      <c r="L16" s="270">
        <v>-12879</v>
      </c>
      <c r="M16" s="271">
        <v>-19414</v>
      </c>
      <c r="N16" s="272">
        <v>-33.700000000000003</v>
      </c>
    </row>
    <row r="17" spans="1:16" x14ac:dyDescent="0.15">
      <c r="A17" s="250"/>
      <c r="B17" s="246"/>
      <c r="C17" s="246"/>
      <c r="D17" s="246"/>
      <c r="E17" s="246"/>
      <c r="F17" s="246"/>
      <c r="G17" s="1125" t="s">
        <v>172</v>
      </c>
      <c r="H17" s="1126"/>
      <c r="I17" s="1126"/>
      <c r="J17" s="1127"/>
      <c r="K17" s="270">
        <v>536506</v>
      </c>
      <c r="L17" s="270">
        <v>149029</v>
      </c>
      <c r="M17" s="271">
        <v>238376</v>
      </c>
      <c r="N17" s="272">
        <v>-37.5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17" t="s">
        <v>488</v>
      </c>
      <c r="H21" s="1118"/>
      <c r="I21" s="1118"/>
      <c r="J21" s="1119"/>
      <c r="K21" s="282">
        <v>15.28</v>
      </c>
      <c r="L21" s="283">
        <v>21.75</v>
      </c>
      <c r="M21" s="284">
        <v>-6.47</v>
      </c>
      <c r="N21" s="251"/>
      <c r="O21" s="285"/>
      <c r="P21" s="281"/>
    </row>
    <row r="22" spans="1:16" s="286" customFormat="1" x14ac:dyDescent="0.15">
      <c r="A22" s="281"/>
      <c r="B22" s="251"/>
      <c r="C22" s="251"/>
      <c r="D22" s="251"/>
      <c r="E22" s="251"/>
      <c r="F22" s="251"/>
      <c r="G22" s="1117" t="s">
        <v>489</v>
      </c>
      <c r="H22" s="1118"/>
      <c r="I22" s="1118"/>
      <c r="J22" s="1119"/>
      <c r="K22" s="287">
        <v>97.5</v>
      </c>
      <c r="L22" s="288">
        <v>95.2</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20" t="s">
        <v>470</v>
      </c>
      <c r="L30" s="256"/>
      <c r="M30" s="257" t="s">
        <v>471</v>
      </c>
      <c r="N30" s="258"/>
    </row>
    <row r="31" spans="1:16" x14ac:dyDescent="0.15">
      <c r="A31" s="250"/>
      <c r="B31" s="246"/>
      <c r="C31" s="246"/>
      <c r="D31" s="246"/>
      <c r="E31" s="246"/>
      <c r="F31" s="246"/>
      <c r="G31" s="259"/>
      <c r="H31" s="260"/>
      <c r="I31" s="260"/>
      <c r="J31" s="261"/>
      <c r="K31" s="1121"/>
      <c r="L31" s="262" t="s">
        <v>472</v>
      </c>
      <c r="M31" s="263" t="s">
        <v>473</v>
      </c>
      <c r="N31" s="264" t="s">
        <v>474</v>
      </c>
    </row>
    <row r="32" spans="1:16" ht="27" customHeight="1" x14ac:dyDescent="0.15">
      <c r="A32" s="250"/>
      <c r="B32" s="246"/>
      <c r="C32" s="246"/>
      <c r="D32" s="246"/>
      <c r="E32" s="246"/>
      <c r="F32" s="246"/>
      <c r="G32" s="1133" t="s">
        <v>493</v>
      </c>
      <c r="H32" s="1134"/>
      <c r="I32" s="1134"/>
      <c r="J32" s="1135"/>
      <c r="K32" s="296">
        <v>333526</v>
      </c>
      <c r="L32" s="296">
        <v>92646</v>
      </c>
      <c r="M32" s="297">
        <v>139853</v>
      </c>
      <c r="N32" s="298">
        <v>-33.799999999999997</v>
      </c>
    </row>
    <row r="33" spans="1:16" ht="13.5" customHeight="1" x14ac:dyDescent="0.15">
      <c r="A33" s="250"/>
      <c r="B33" s="246"/>
      <c r="C33" s="246"/>
      <c r="D33" s="246"/>
      <c r="E33" s="246"/>
      <c r="F33" s="246"/>
      <c r="G33" s="1133" t="s">
        <v>494</v>
      </c>
      <c r="H33" s="1134"/>
      <c r="I33" s="1134"/>
      <c r="J33" s="1135"/>
      <c r="K33" s="296" t="s">
        <v>479</v>
      </c>
      <c r="L33" s="296" t="s">
        <v>479</v>
      </c>
      <c r="M33" s="297" t="s">
        <v>479</v>
      </c>
      <c r="N33" s="298" t="s">
        <v>479</v>
      </c>
    </row>
    <row r="34" spans="1:16" ht="27" customHeight="1" x14ac:dyDescent="0.15">
      <c r="A34" s="250"/>
      <c r="B34" s="246"/>
      <c r="C34" s="246"/>
      <c r="D34" s="246"/>
      <c r="E34" s="246"/>
      <c r="F34" s="246"/>
      <c r="G34" s="1133" t="s">
        <v>495</v>
      </c>
      <c r="H34" s="1134"/>
      <c r="I34" s="1134"/>
      <c r="J34" s="1135"/>
      <c r="K34" s="296" t="s">
        <v>479</v>
      </c>
      <c r="L34" s="296" t="s">
        <v>479</v>
      </c>
      <c r="M34" s="297">
        <v>4</v>
      </c>
      <c r="N34" s="298" t="s">
        <v>479</v>
      </c>
    </row>
    <row r="35" spans="1:16" ht="27" customHeight="1" x14ac:dyDescent="0.15">
      <c r="A35" s="250"/>
      <c r="B35" s="246"/>
      <c r="C35" s="246"/>
      <c r="D35" s="246"/>
      <c r="E35" s="246"/>
      <c r="F35" s="246"/>
      <c r="G35" s="1133" t="s">
        <v>496</v>
      </c>
      <c r="H35" s="1134"/>
      <c r="I35" s="1134"/>
      <c r="J35" s="1135"/>
      <c r="K35" s="296">
        <v>149359</v>
      </c>
      <c r="L35" s="296">
        <v>41489</v>
      </c>
      <c r="M35" s="297">
        <v>31890</v>
      </c>
      <c r="N35" s="298">
        <v>30.1</v>
      </c>
    </row>
    <row r="36" spans="1:16" ht="27" customHeight="1" x14ac:dyDescent="0.15">
      <c r="A36" s="250"/>
      <c r="B36" s="246"/>
      <c r="C36" s="246"/>
      <c r="D36" s="246"/>
      <c r="E36" s="246"/>
      <c r="F36" s="246"/>
      <c r="G36" s="1133" t="s">
        <v>497</v>
      </c>
      <c r="H36" s="1134"/>
      <c r="I36" s="1134"/>
      <c r="J36" s="1135"/>
      <c r="K36" s="296">
        <v>19385</v>
      </c>
      <c r="L36" s="296">
        <v>5385</v>
      </c>
      <c r="M36" s="297">
        <v>5316</v>
      </c>
      <c r="N36" s="298">
        <v>1.3</v>
      </c>
    </row>
    <row r="37" spans="1:16" ht="13.5" customHeight="1" x14ac:dyDescent="0.15">
      <c r="A37" s="250"/>
      <c r="B37" s="246"/>
      <c r="C37" s="246"/>
      <c r="D37" s="246"/>
      <c r="E37" s="246"/>
      <c r="F37" s="246"/>
      <c r="G37" s="1133" t="s">
        <v>498</v>
      </c>
      <c r="H37" s="1134"/>
      <c r="I37" s="1134"/>
      <c r="J37" s="1135"/>
      <c r="K37" s="296" t="s">
        <v>479</v>
      </c>
      <c r="L37" s="296" t="s">
        <v>479</v>
      </c>
      <c r="M37" s="297">
        <v>1757</v>
      </c>
      <c r="N37" s="298" t="s">
        <v>479</v>
      </c>
    </row>
    <row r="38" spans="1:16" ht="27" customHeight="1" x14ac:dyDescent="0.15">
      <c r="A38" s="250"/>
      <c r="B38" s="246"/>
      <c r="C38" s="246"/>
      <c r="D38" s="246"/>
      <c r="E38" s="246"/>
      <c r="F38" s="246"/>
      <c r="G38" s="1136" t="s">
        <v>499</v>
      </c>
      <c r="H38" s="1137"/>
      <c r="I38" s="1137"/>
      <c r="J38" s="1138"/>
      <c r="K38" s="299" t="s">
        <v>479</v>
      </c>
      <c r="L38" s="299" t="s">
        <v>479</v>
      </c>
      <c r="M38" s="300">
        <v>42</v>
      </c>
      <c r="N38" s="301" t="s">
        <v>479</v>
      </c>
      <c r="O38" s="295"/>
    </row>
    <row r="39" spans="1:16" x14ac:dyDescent="0.15">
      <c r="A39" s="250"/>
      <c r="B39" s="246"/>
      <c r="C39" s="246"/>
      <c r="D39" s="246"/>
      <c r="E39" s="246"/>
      <c r="F39" s="246"/>
      <c r="G39" s="1136" t="s">
        <v>500</v>
      </c>
      <c r="H39" s="1137"/>
      <c r="I39" s="1137"/>
      <c r="J39" s="1138"/>
      <c r="K39" s="302">
        <v>-31148</v>
      </c>
      <c r="L39" s="302">
        <v>-8652</v>
      </c>
      <c r="M39" s="303">
        <v>-8426</v>
      </c>
      <c r="N39" s="304">
        <v>2.7</v>
      </c>
      <c r="O39" s="295"/>
    </row>
    <row r="40" spans="1:16" ht="27" customHeight="1" x14ac:dyDescent="0.15">
      <c r="A40" s="250"/>
      <c r="B40" s="246"/>
      <c r="C40" s="246"/>
      <c r="D40" s="246"/>
      <c r="E40" s="246"/>
      <c r="F40" s="246"/>
      <c r="G40" s="1133" t="s">
        <v>501</v>
      </c>
      <c r="H40" s="1134"/>
      <c r="I40" s="1134"/>
      <c r="J40" s="1135"/>
      <c r="K40" s="302">
        <v>-337132</v>
      </c>
      <c r="L40" s="302">
        <v>-93648</v>
      </c>
      <c r="M40" s="303">
        <v>-127711</v>
      </c>
      <c r="N40" s="304">
        <v>-26.7</v>
      </c>
      <c r="O40" s="295"/>
    </row>
    <row r="41" spans="1:16" x14ac:dyDescent="0.15">
      <c r="A41" s="250"/>
      <c r="B41" s="246"/>
      <c r="C41" s="246"/>
      <c r="D41" s="246"/>
      <c r="E41" s="246"/>
      <c r="F41" s="246"/>
      <c r="G41" s="1139" t="s">
        <v>283</v>
      </c>
      <c r="H41" s="1140"/>
      <c r="I41" s="1140"/>
      <c r="J41" s="1141"/>
      <c r="K41" s="296">
        <v>133990</v>
      </c>
      <c r="L41" s="302">
        <v>37219</v>
      </c>
      <c r="M41" s="303">
        <v>42725</v>
      </c>
      <c r="N41" s="304">
        <v>-12.9</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28" t="s">
        <v>470</v>
      </c>
      <c r="J49" s="1130" t="s">
        <v>505</v>
      </c>
      <c r="K49" s="1131"/>
      <c r="L49" s="1131"/>
      <c r="M49" s="1131"/>
      <c r="N49" s="1132"/>
    </row>
    <row r="50" spans="1:14" x14ac:dyDescent="0.15">
      <c r="A50" s="250"/>
      <c r="B50" s="246"/>
      <c r="C50" s="246"/>
      <c r="D50" s="246"/>
      <c r="E50" s="246"/>
      <c r="F50" s="246"/>
      <c r="G50" s="314"/>
      <c r="H50" s="315"/>
      <c r="I50" s="1129"/>
      <c r="J50" s="316" t="s">
        <v>506</v>
      </c>
      <c r="K50" s="317" t="s">
        <v>507</v>
      </c>
      <c r="L50" s="318" t="s">
        <v>508</v>
      </c>
      <c r="M50" s="319" t="s">
        <v>509</v>
      </c>
      <c r="N50" s="320" t="s">
        <v>510</v>
      </c>
    </row>
    <row r="51" spans="1:14" x14ac:dyDescent="0.15">
      <c r="A51" s="250"/>
      <c r="B51" s="246"/>
      <c r="C51" s="246"/>
      <c r="D51" s="246"/>
      <c r="E51" s="246"/>
      <c r="F51" s="246"/>
      <c r="G51" s="312" t="s">
        <v>511</v>
      </c>
      <c r="H51" s="313"/>
      <c r="I51" s="321">
        <v>555158</v>
      </c>
      <c r="J51" s="322">
        <v>148956</v>
      </c>
      <c r="K51" s="323">
        <v>57.4</v>
      </c>
      <c r="L51" s="324">
        <v>228305</v>
      </c>
      <c r="M51" s="325">
        <v>5.6</v>
      </c>
      <c r="N51" s="326">
        <v>51.8</v>
      </c>
    </row>
    <row r="52" spans="1:14" x14ac:dyDescent="0.15">
      <c r="A52" s="250"/>
      <c r="B52" s="246"/>
      <c r="C52" s="246"/>
      <c r="D52" s="246"/>
      <c r="E52" s="246"/>
      <c r="F52" s="246"/>
      <c r="G52" s="327"/>
      <c r="H52" s="328" t="s">
        <v>512</v>
      </c>
      <c r="I52" s="329">
        <v>213027</v>
      </c>
      <c r="J52" s="330">
        <v>57158</v>
      </c>
      <c r="K52" s="331">
        <v>109.1</v>
      </c>
      <c r="L52" s="332">
        <v>86611</v>
      </c>
      <c r="M52" s="333">
        <v>-20.399999999999999</v>
      </c>
      <c r="N52" s="334">
        <v>129.5</v>
      </c>
    </row>
    <row r="53" spans="1:14" x14ac:dyDescent="0.15">
      <c r="A53" s="250"/>
      <c r="B53" s="246"/>
      <c r="C53" s="246"/>
      <c r="D53" s="246"/>
      <c r="E53" s="246"/>
      <c r="F53" s="246"/>
      <c r="G53" s="312" t="s">
        <v>513</v>
      </c>
      <c r="H53" s="313"/>
      <c r="I53" s="321">
        <v>296526</v>
      </c>
      <c r="J53" s="322">
        <v>78863</v>
      </c>
      <c r="K53" s="323">
        <v>-47.1</v>
      </c>
      <c r="L53" s="324">
        <v>316331</v>
      </c>
      <c r="M53" s="325">
        <v>38.6</v>
      </c>
      <c r="N53" s="326">
        <v>-85.7</v>
      </c>
    </row>
    <row r="54" spans="1:14" x14ac:dyDescent="0.15">
      <c r="A54" s="250"/>
      <c r="B54" s="246"/>
      <c r="C54" s="246"/>
      <c r="D54" s="246"/>
      <c r="E54" s="246"/>
      <c r="F54" s="246"/>
      <c r="G54" s="327"/>
      <c r="H54" s="328" t="s">
        <v>512</v>
      </c>
      <c r="I54" s="329">
        <v>118092</v>
      </c>
      <c r="J54" s="330">
        <v>31407</v>
      </c>
      <c r="K54" s="331">
        <v>-45.1</v>
      </c>
      <c r="L54" s="332">
        <v>106387</v>
      </c>
      <c r="M54" s="333">
        <v>22.8</v>
      </c>
      <c r="N54" s="334">
        <v>-67.900000000000006</v>
      </c>
    </row>
    <row r="55" spans="1:14" x14ac:dyDescent="0.15">
      <c r="A55" s="250"/>
      <c r="B55" s="246"/>
      <c r="C55" s="246"/>
      <c r="D55" s="246"/>
      <c r="E55" s="246"/>
      <c r="F55" s="246"/>
      <c r="G55" s="312" t="s">
        <v>514</v>
      </c>
      <c r="H55" s="313"/>
      <c r="I55" s="321">
        <v>304883</v>
      </c>
      <c r="J55" s="322">
        <v>82245</v>
      </c>
      <c r="K55" s="323">
        <v>4.3</v>
      </c>
      <c r="L55" s="324">
        <v>333013</v>
      </c>
      <c r="M55" s="325">
        <v>5.3</v>
      </c>
      <c r="N55" s="326">
        <v>-1</v>
      </c>
    </row>
    <row r="56" spans="1:14" x14ac:dyDescent="0.15">
      <c r="A56" s="250"/>
      <c r="B56" s="246"/>
      <c r="C56" s="246"/>
      <c r="D56" s="246"/>
      <c r="E56" s="246"/>
      <c r="F56" s="246"/>
      <c r="G56" s="327"/>
      <c r="H56" s="328" t="s">
        <v>512</v>
      </c>
      <c r="I56" s="329">
        <v>163585</v>
      </c>
      <c r="J56" s="330">
        <v>44129</v>
      </c>
      <c r="K56" s="331">
        <v>40.5</v>
      </c>
      <c r="L56" s="332">
        <v>126732</v>
      </c>
      <c r="M56" s="333">
        <v>19.100000000000001</v>
      </c>
      <c r="N56" s="334">
        <v>21.4</v>
      </c>
    </row>
    <row r="57" spans="1:14" x14ac:dyDescent="0.15">
      <c r="A57" s="250"/>
      <c r="B57" s="246"/>
      <c r="C57" s="246"/>
      <c r="D57" s="246"/>
      <c r="E57" s="246"/>
      <c r="F57" s="246"/>
      <c r="G57" s="312" t="s">
        <v>515</v>
      </c>
      <c r="H57" s="313"/>
      <c r="I57" s="321">
        <v>203973</v>
      </c>
      <c r="J57" s="322">
        <v>56129</v>
      </c>
      <c r="K57" s="323">
        <v>-31.8</v>
      </c>
      <c r="L57" s="324">
        <v>280458</v>
      </c>
      <c r="M57" s="325">
        <v>-15.8</v>
      </c>
      <c r="N57" s="326">
        <v>-16</v>
      </c>
    </row>
    <row r="58" spans="1:14" x14ac:dyDescent="0.15">
      <c r="A58" s="250"/>
      <c r="B58" s="246"/>
      <c r="C58" s="246"/>
      <c r="D58" s="246"/>
      <c r="E58" s="246"/>
      <c r="F58" s="246"/>
      <c r="G58" s="327"/>
      <c r="H58" s="328" t="s">
        <v>512</v>
      </c>
      <c r="I58" s="329">
        <v>56330</v>
      </c>
      <c r="J58" s="330">
        <v>15501</v>
      </c>
      <c r="K58" s="331">
        <v>-64.900000000000006</v>
      </c>
      <c r="L58" s="332">
        <v>127286</v>
      </c>
      <c r="M58" s="333">
        <v>0.4</v>
      </c>
      <c r="N58" s="334">
        <v>-65.3</v>
      </c>
    </row>
    <row r="59" spans="1:14" x14ac:dyDescent="0.15">
      <c r="A59" s="250"/>
      <c r="B59" s="246"/>
      <c r="C59" s="246"/>
      <c r="D59" s="246"/>
      <c r="E59" s="246"/>
      <c r="F59" s="246"/>
      <c r="G59" s="312" t="s">
        <v>516</v>
      </c>
      <c r="H59" s="313"/>
      <c r="I59" s="321">
        <v>566612</v>
      </c>
      <c r="J59" s="322">
        <v>157392</v>
      </c>
      <c r="K59" s="323">
        <v>180.4</v>
      </c>
      <c r="L59" s="324">
        <v>291945</v>
      </c>
      <c r="M59" s="325">
        <v>4.0999999999999996</v>
      </c>
      <c r="N59" s="326">
        <v>176.3</v>
      </c>
    </row>
    <row r="60" spans="1:14" x14ac:dyDescent="0.15">
      <c r="A60" s="250"/>
      <c r="B60" s="246"/>
      <c r="C60" s="246"/>
      <c r="D60" s="246"/>
      <c r="E60" s="246"/>
      <c r="F60" s="246"/>
      <c r="G60" s="327"/>
      <c r="H60" s="328" t="s">
        <v>512</v>
      </c>
      <c r="I60" s="335">
        <v>356430</v>
      </c>
      <c r="J60" s="330">
        <v>99008</v>
      </c>
      <c r="K60" s="331">
        <v>538.70000000000005</v>
      </c>
      <c r="L60" s="332">
        <v>127651</v>
      </c>
      <c r="M60" s="333">
        <v>0.3</v>
      </c>
      <c r="N60" s="334">
        <v>538.4</v>
      </c>
    </row>
    <row r="61" spans="1:14" x14ac:dyDescent="0.15">
      <c r="A61" s="250"/>
      <c r="B61" s="246"/>
      <c r="C61" s="246"/>
      <c r="D61" s="246"/>
      <c r="E61" s="246"/>
      <c r="F61" s="246"/>
      <c r="G61" s="312" t="s">
        <v>517</v>
      </c>
      <c r="H61" s="336"/>
      <c r="I61" s="337">
        <v>385430</v>
      </c>
      <c r="J61" s="338">
        <v>104717</v>
      </c>
      <c r="K61" s="339">
        <v>32.6</v>
      </c>
      <c r="L61" s="340">
        <v>290010</v>
      </c>
      <c r="M61" s="341">
        <v>7.6</v>
      </c>
      <c r="N61" s="326">
        <v>25</v>
      </c>
    </row>
    <row r="62" spans="1:14" x14ac:dyDescent="0.15">
      <c r="A62" s="250"/>
      <c r="B62" s="246"/>
      <c r="C62" s="246"/>
      <c r="D62" s="246"/>
      <c r="E62" s="246"/>
      <c r="F62" s="246"/>
      <c r="G62" s="327"/>
      <c r="H62" s="328" t="s">
        <v>512</v>
      </c>
      <c r="I62" s="329">
        <v>181493</v>
      </c>
      <c r="J62" s="330">
        <v>49441</v>
      </c>
      <c r="K62" s="331">
        <v>115.7</v>
      </c>
      <c r="L62" s="332">
        <v>114933</v>
      </c>
      <c r="M62" s="333">
        <v>4.4000000000000004</v>
      </c>
      <c r="N62" s="334">
        <v>111.3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2" t="s">
        <v>3</v>
      </c>
      <c r="D47" s="1142"/>
      <c r="E47" s="1143"/>
      <c r="F47" s="11">
        <v>50.53</v>
      </c>
      <c r="G47" s="12">
        <v>51.97</v>
      </c>
      <c r="H47" s="12">
        <v>52.43</v>
      </c>
      <c r="I47" s="12">
        <v>53.03</v>
      </c>
      <c r="J47" s="13">
        <v>52.84</v>
      </c>
    </row>
    <row r="48" spans="2:10" ht="57.75" customHeight="1" x14ac:dyDescent="0.15">
      <c r="B48" s="14"/>
      <c r="C48" s="1144" t="s">
        <v>4</v>
      </c>
      <c r="D48" s="1144"/>
      <c r="E48" s="1145"/>
      <c r="F48" s="15">
        <v>11.2</v>
      </c>
      <c r="G48" s="16">
        <v>15.06</v>
      </c>
      <c r="H48" s="16">
        <v>12.03</v>
      </c>
      <c r="I48" s="16">
        <v>13.45</v>
      </c>
      <c r="J48" s="17">
        <v>15.06</v>
      </c>
    </row>
    <row r="49" spans="2:10" ht="57.75" customHeight="1" thickBot="1" x14ac:dyDescent="0.2">
      <c r="B49" s="18"/>
      <c r="C49" s="1146" t="s">
        <v>5</v>
      </c>
      <c r="D49" s="1146"/>
      <c r="E49" s="1147"/>
      <c r="F49" s="19" t="s">
        <v>524</v>
      </c>
      <c r="G49" s="20">
        <v>6.24</v>
      </c>
      <c r="H49" s="20" t="s">
        <v>525</v>
      </c>
      <c r="I49" s="20">
        <v>3.59</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4" t="s">
        <v>527</v>
      </c>
      <c r="D34" s="1154"/>
      <c r="E34" s="1155"/>
      <c r="F34" s="32">
        <v>11.19</v>
      </c>
      <c r="G34" s="33">
        <v>15.06</v>
      </c>
      <c r="H34" s="33">
        <v>12.03</v>
      </c>
      <c r="I34" s="33">
        <v>13.44</v>
      </c>
      <c r="J34" s="34">
        <v>15.14</v>
      </c>
      <c r="K34" s="22"/>
      <c r="L34" s="22"/>
      <c r="M34" s="22"/>
      <c r="N34" s="22"/>
      <c r="O34" s="22"/>
      <c r="P34" s="22"/>
    </row>
    <row r="35" spans="1:16" ht="39" customHeight="1" x14ac:dyDescent="0.15">
      <c r="A35" s="22"/>
      <c r="B35" s="35"/>
      <c r="C35" s="1148" t="s">
        <v>528</v>
      </c>
      <c r="D35" s="1149"/>
      <c r="E35" s="1150"/>
      <c r="F35" s="36">
        <v>0.63</v>
      </c>
      <c r="G35" s="37">
        <v>1.34</v>
      </c>
      <c r="H35" s="37">
        <v>0.93</v>
      </c>
      <c r="I35" s="37">
        <v>2.0299999999999998</v>
      </c>
      <c r="J35" s="38">
        <v>2.62</v>
      </c>
      <c r="K35" s="22"/>
      <c r="L35" s="22"/>
      <c r="M35" s="22"/>
      <c r="N35" s="22"/>
      <c r="O35" s="22"/>
      <c r="P35" s="22"/>
    </row>
    <row r="36" spans="1:16" ht="39" customHeight="1" x14ac:dyDescent="0.15">
      <c r="A36" s="22"/>
      <c r="B36" s="35"/>
      <c r="C36" s="1148" t="s">
        <v>529</v>
      </c>
      <c r="D36" s="1149"/>
      <c r="E36" s="1150"/>
      <c r="F36" s="36">
        <v>2.76</v>
      </c>
      <c r="G36" s="37">
        <v>1.66</v>
      </c>
      <c r="H36" s="37">
        <v>0.74</v>
      </c>
      <c r="I36" s="37">
        <v>0.51</v>
      </c>
      <c r="J36" s="38">
        <v>2.1800000000000002</v>
      </c>
      <c r="K36" s="22"/>
      <c r="L36" s="22"/>
      <c r="M36" s="22"/>
      <c r="N36" s="22"/>
      <c r="O36" s="22"/>
      <c r="P36" s="22"/>
    </row>
    <row r="37" spans="1:16" ht="39" customHeight="1" x14ac:dyDescent="0.15">
      <c r="A37" s="22"/>
      <c r="B37" s="35"/>
      <c r="C37" s="1148" t="s">
        <v>530</v>
      </c>
      <c r="D37" s="1149"/>
      <c r="E37" s="1150"/>
      <c r="F37" s="36">
        <v>0.78</v>
      </c>
      <c r="G37" s="37">
        <v>0.27</v>
      </c>
      <c r="H37" s="37">
        <v>0.44</v>
      </c>
      <c r="I37" s="37">
        <v>0.38</v>
      </c>
      <c r="J37" s="38">
        <v>0.43</v>
      </c>
      <c r="K37" s="22"/>
      <c r="L37" s="22"/>
      <c r="M37" s="22"/>
      <c r="N37" s="22"/>
      <c r="O37" s="22"/>
      <c r="P37" s="22"/>
    </row>
    <row r="38" spans="1:16" ht="39" customHeight="1" x14ac:dyDescent="0.15">
      <c r="A38" s="22"/>
      <c r="B38" s="35"/>
      <c r="C38" s="1148" t="s">
        <v>531</v>
      </c>
      <c r="D38" s="1149"/>
      <c r="E38" s="1150"/>
      <c r="F38" s="36">
        <v>0.55000000000000004</v>
      </c>
      <c r="G38" s="37">
        <v>0.48</v>
      </c>
      <c r="H38" s="37">
        <v>0.42</v>
      </c>
      <c r="I38" s="37">
        <v>0.4</v>
      </c>
      <c r="J38" s="38">
        <v>0.38</v>
      </c>
      <c r="K38" s="22"/>
      <c r="L38" s="22"/>
      <c r="M38" s="22"/>
      <c r="N38" s="22"/>
      <c r="O38" s="22"/>
      <c r="P38" s="22"/>
    </row>
    <row r="39" spans="1:16" ht="39" customHeight="1" x14ac:dyDescent="0.15">
      <c r="A39" s="22"/>
      <c r="B39" s="35"/>
      <c r="C39" s="1148" t="s">
        <v>532</v>
      </c>
      <c r="D39" s="1149"/>
      <c r="E39" s="1150"/>
      <c r="F39" s="36">
        <v>0.04</v>
      </c>
      <c r="G39" s="37">
        <v>0.04</v>
      </c>
      <c r="H39" s="37">
        <v>0.05</v>
      </c>
      <c r="I39" s="37" t="s">
        <v>533</v>
      </c>
      <c r="J39" s="38">
        <v>7.0000000000000007E-2</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534</v>
      </c>
      <c r="D42" s="1149"/>
      <c r="E42" s="1150"/>
      <c r="F42" s="36" t="s">
        <v>479</v>
      </c>
      <c r="G42" s="37" t="s">
        <v>479</v>
      </c>
      <c r="H42" s="37" t="s">
        <v>479</v>
      </c>
      <c r="I42" s="37" t="s">
        <v>479</v>
      </c>
      <c r="J42" s="38" t="s">
        <v>479</v>
      </c>
      <c r="K42" s="22"/>
      <c r="L42" s="22"/>
      <c r="M42" s="22"/>
      <c r="N42" s="22"/>
      <c r="O42" s="22"/>
      <c r="P42" s="22"/>
    </row>
    <row r="43" spans="1:16" ht="39" customHeight="1" thickBot="1" x14ac:dyDescent="0.2">
      <c r="A43" s="22"/>
      <c r="B43" s="40"/>
      <c r="C43" s="1151" t="s">
        <v>535</v>
      </c>
      <c r="D43" s="1152"/>
      <c r="E43" s="1153"/>
      <c r="F43" s="41">
        <v>0.08</v>
      </c>
      <c r="G43" s="42">
        <v>0.15</v>
      </c>
      <c r="H43" s="42">
        <v>0</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312</v>
      </c>
      <c r="L45" s="60">
        <v>382</v>
      </c>
      <c r="M45" s="60">
        <v>383</v>
      </c>
      <c r="N45" s="60">
        <v>353</v>
      </c>
      <c r="O45" s="61">
        <v>334</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479</v>
      </c>
      <c r="L46" s="64" t="s">
        <v>479</v>
      </c>
      <c r="M46" s="64" t="s">
        <v>479</v>
      </c>
      <c r="N46" s="64" t="s">
        <v>479</v>
      </c>
      <c r="O46" s="65" t="s">
        <v>479</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479</v>
      </c>
      <c r="L47" s="64" t="s">
        <v>479</v>
      </c>
      <c r="M47" s="64" t="s">
        <v>479</v>
      </c>
      <c r="N47" s="64" t="s">
        <v>479</v>
      </c>
      <c r="O47" s="65" t="s">
        <v>479</v>
      </c>
      <c r="P47" s="48"/>
      <c r="Q47" s="48"/>
      <c r="R47" s="48"/>
      <c r="S47" s="48"/>
      <c r="T47" s="48"/>
      <c r="U47" s="48"/>
    </row>
    <row r="48" spans="1:21" ht="30.75" customHeight="1" x14ac:dyDescent="0.15">
      <c r="A48" s="48"/>
      <c r="B48" s="1166"/>
      <c r="C48" s="1167"/>
      <c r="D48" s="62"/>
      <c r="E48" s="1158" t="s">
        <v>15</v>
      </c>
      <c r="F48" s="1158"/>
      <c r="G48" s="1158"/>
      <c r="H48" s="1158"/>
      <c r="I48" s="1158"/>
      <c r="J48" s="1159"/>
      <c r="K48" s="63">
        <v>141</v>
      </c>
      <c r="L48" s="64">
        <v>142</v>
      </c>
      <c r="M48" s="64">
        <v>158</v>
      </c>
      <c r="N48" s="64">
        <v>178</v>
      </c>
      <c r="O48" s="65">
        <v>149</v>
      </c>
      <c r="P48" s="48"/>
      <c r="Q48" s="48"/>
      <c r="R48" s="48"/>
      <c r="S48" s="48"/>
      <c r="T48" s="48"/>
      <c r="U48" s="48"/>
    </row>
    <row r="49" spans="1:21" ht="30.75" customHeight="1" x14ac:dyDescent="0.15">
      <c r="A49" s="48"/>
      <c r="B49" s="1166"/>
      <c r="C49" s="1167"/>
      <c r="D49" s="62"/>
      <c r="E49" s="1158" t="s">
        <v>16</v>
      </c>
      <c r="F49" s="1158"/>
      <c r="G49" s="1158"/>
      <c r="H49" s="1158"/>
      <c r="I49" s="1158"/>
      <c r="J49" s="1159"/>
      <c r="K49" s="63">
        <v>19</v>
      </c>
      <c r="L49" s="64">
        <v>18</v>
      </c>
      <c r="M49" s="64">
        <v>18</v>
      </c>
      <c r="N49" s="64">
        <v>18</v>
      </c>
      <c r="O49" s="65">
        <v>19</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479</v>
      </c>
      <c r="L50" s="64" t="s">
        <v>479</v>
      </c>
      <c r="M50" s="64" t="s">
        <v>479</v>
      </c>
      <c r="N50" s="64" t="s">
        <v>479</v>
      </c>
      <c r="O50" s="65" t="s">
        <v>479</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479</v>
      </c>
      <c r="L51" s="64" t="s">
        <v>479</v>
      </c>
      <c r="M51" s="64" t="s">
        <v>479</v>
      </c>
      <c r="N51" s="64" t="s">
        <v>479</v>
      </c>
      <c r="O51" s="65" t="s">
        <v>479</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335</v>
      </c>
      <c r="L52" s="64">
        <v>399</v>
      </c>
      <c r="M52" s="64">
        <v>464</v>
      </c>
      <c r="N52" s="64">
        <v>391</v>
      </c>
      <c r="O52" s="65">
        <v>368</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137</v>
      </c>
      <c r="L53" s="69">
        <v>143</v>
      </c>
      <c r="M53" s="69">
        <v>95</v>
      </c>
      <c r="N53" s="69">
        <v>158</v>
      </c>
      <c r="O53" s="70">
        <v>134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2" t="s">
        <v>24</v>
      </c>
      <c r="C41" s="1173"/>
      <c r="D41" s="81"/>
      <c r="E41" s="1178" t="s">
        <v>25</v>
      </c>
      <c r="F41" s="1178"/>
      <c r="G41" s="1178"/>
      <c r="H41" s="1179"/>
      <c r="I41" s="82">
        <v>3556</v>
      </c>
      <c r="J41" s="83">
        <v>3401</v>
      </c>
      <c r="K41" s="83">
        <v>3252</v>
      </c>
      <c r="L41" s="83">
        <v>3104</v>
      </c>
      <c r="M41" s="84">
        <v>3319</v>
      </c>
    </row>
    <row r="42" spans="2:13" ht="27.75" customHeight="1" x14ac:dyDescent="0.15">
      <c r="B42" s="1174"/>
      <c r="C42" s="1175"/>
      <c r="D42" s="85"/>
      <c r="E42" s="1180" t="s">
        <v>26</v>
      </c>
      <c r="F42" s="1180"/>
      <c r="G42" s="1180"/>
      <c r="H42" s="1181"/>
      <c r="I42" s="86" t="s">
        <v>479</v>
      </c>
      <c r="J42" s="87" t="s">
        <v>479</v>
      </c>
      <c r="K42" s="87" t="s">
        <v>479</v>
      </c>
      <c r="L42" s="87" t="s">
        <v>479</v>
      </c>
      <c r="M42" s="88" t="s">
        <v>479</v>
      </c>
    </row>
    <row r="43" spans="2:13" ht="27.75" customHeight="1" x14ac:dyDescent="0.15">
      <c r="B43" s="1174"/>
      <c r="C43" s="1175"/>
      <c r="D43" s="85"/>
      <c r="E43" s="1180" t="s">
        <v>27</v>
      </c>
      <c r="F43" s="1180"/>
      <c r="G43" s="1180"/>
      <c r="H43" s="1181"/>
      <c r="I43" s="86">
        <v>1792</v>
      </c>
      <c r="J43" s="87">
        <v>1611</v>
      </c>
      <c r="K43" s="87">
        <v>1534</v>
      </c>
      <c r="L43" s="87">
        <v>1414</v>
      </c>
      <c r="M43" s="88">
        <v>1363</v>
      </c>
    </row>
    <row r="44" spans="2:13" ht="27.75" customHeight="1" x14ac:dyDescent="0.15">
      <c r="B44" s="1174"/>
      <c r="C44" s="1175"/>
      <c r="D44" s="85"/>
      <c r="E44" s="1180" t="s">
        <v>28</v>
      </c>
      <c r="F44" s="1180"/>
      <c r="G44" s="1180"/>
      <c r="H44" s="1181"/>
      <c r="I44" s="86">
        <v>72</v>
      </c>
      <c r="J44" s="87">
        <v>59</v>
      </c>
      <c r="K44" s="87">
        <v>45</v>
      </c>
      <c r="L44" s="87">
        <v>70</v>
      </c>
      <c r="M44" s="88">
        <v>54</v>
      </c>
    </row>
    <row r="45" spans="2:13" ht="27.75" customHeight="1" x14ac:dyDescent="0.15">
      <c r="B45" s="1174"/>
      <c r="C45" s="1175"/>
      <c r="D45" s="85"/>
      <c r="E45" s="1180" t="s">
        <v>29</v>
      </c>
      <c r="F45" s="1180"/>
      <c r="G45" s="1180"/>
      <c r="H45" s="1181"/>
      <c r="I45" s="86">
        <v>596</v>
      </c>
      <c r="J45" s="87">
        <v>571</v>
      </c>
      <c r="K45" s="87">
        <v>507</v>
      </c>
      <c r="L45" s="87">
        <v>500</v>
      </c>
      <c r="M45" s="88">
        <v>461</v>
      </c>
    </row>
    <row r="46" spans="2:13" ht="27.75" customHeight="1" x14ac:dyDescent="0.15">
      <c r="B46" s="1174"/>
      <c r="C46" s="1175"/>
      <c r="D46" s="89"/>
      <c r="E46" s="1180" t="s">
        <v>30</v>
      </c>
      <c r="F46" s="1180"/>
      <c r="G46" s="1180"/>
      <c r="H46" s="1181"/>
      <c r="I46" s="86" t="s">
        <v>479</v>
      </c>
      <c r="J46" s="87" t="s">
        <v>479</v>
      </c>
      <c r="K46" s="87" t="s">
        <v>479</v>
      </c>
      <c r="L46" s="87" t="s">
        <v>479</v>
      </c>
      <c r="M46" s="88" t="s">
        <v>479</v>
      </c>
    </row>
    <row r="47" spans="2:13" ht="27.75" customHeight="1" x14ac:dyDescent="0.15">
      <c r="B47" s="1174"/>
      <c r="C47" s="1175"/>
      <c r="D47" s="90"/>
      <c r="E47" s="1182" t="s">
        <v>31</v>
      </c>
      <c r="F47" s="1183"/>
      <c r="G47" s="1183"/>
      <c r="H47" s="1184"/>
      <c r="I47" s="86" t="s">
        <v>479</v>
      </c>
      <c r="J47" s="87" t="s">
        <v>479</v>
      </c>
      <c r="K47" s="87" t="s">
        <v>479</v>
      </c>
      <c r="L47" s="87" t="s">
        <v>479</v>
      </c>
      <c r="M47" s="88" t="s">
        <v>479</v>
      </c>
    </row>
    <row r="48" spans="2:13" ht="27.75" customHeight="1" x14ac:dyDescent="0.15">
      <c r="B48" s="1174"/>
      <c r="C48" s="1175"/>
      <c r="D48" s="85"/>
      <c r="E48" s="1180" t="s">
        <v>32</v>
      </c>
      <c r="F48" s="1180"/>
      <c r="G48" s="1180"/>
      <c r="H48" s="1181"/>
      <c r="I48" s="86" t="s">
        <v>479</v>
      </c>
      <c r="J48" s="87" t="s">
        <v>479</v>
      </c>
      <c r="K48" s="87" t="s">
        <v>479</v>
      </c>
      <c r="L48" s="87" t="s">
        <v>479</v>
      </c>
      <c r="M48" s="88" t="s">
        <v>479</v>
      </c>
    </row>
    <row r="49" spans="2:13" ht="27.75" customHeight="1" x14ac:dyDescent="0.15">
      <c r="B49" s="1176"/>
      <c r="C49" s="1177"/>
      <c r="D49" s="85"/>
      <c r="E49" s="1180" t="s">
        <v>33</v>
      </c>
      <c r="F49" s="1180"/>
      <c r="G49" s="1180"/>
      <c r="H49" s="1181"/>
      <c r="I49" s="86" t="s">
        <v>479</v>
      </c>
      <c r="J49" s="87" t="s">
        <v>479</v>
      </c>
      <c r="K49" s="87" t="s">
        <v>479</v>
      </c>
      <c r="L49" s="87" t="s">
        <v>479</v>
      </c>
      <c r="M49" s="88" t="s">
        <v>479</v>
      </c>
    </row>
    <row r="50" spans="2:13" ht="27.75" customHeight="1" x14ac:dyDescent="0.15">
      <c r="B50" s="1185" t="s">
        <v>34</v>
      </c>
      <c r="C50" s="1186"/>
      <c r="D50" s="91"/>
      <c r="E50" s="1180" t="s">
        <v>35</v>
      </c>
      <c r="F50" s="1180"/>
      <c r="G50" s="1180"/>
      <c r="H50" s="1181"/>
      <c r="I50" s="86">
        <v>2285</v>
      </c>
      <c r="J50" s="87">
        <v>2385</v>
      </c>
      <c r="K50" s="87">
        <v>2392</v>
      </c>
      <c r="L50" s="87">
        <v>2418</v>
      </c>
      <c r="M50" s="88">
        <v>2359</v>
      </c>
    </row>
    <row r="51" spans="2:13" ht="27.75" customHeight="1" x14ac:dyDescent="0.15">
      <c r="B51" s="1174"/>
      <c r="C51" s="1175"/>
      <c r="D51" s="85"/>
      <c r="E51" s="1180" t="s">
        <v>36</v>
      </c>
      <c r="F51" s="1180"/>
      <c r="G51" s="1180"/>
      <c r="H51" s="1181"/>
      <c r="I51" s="86">
        <v>303</v>
      </c>
      <c r="J51" s="87">
        <v>291</v>
      </c>
      <c r="K51" s="87">
        <v>266</v>
      </c>
      <c r="L51" s="87">
        <v>241</v>
      </c>
      <c r="M51" s="88">
        <v>278</v>
      </c>
    </row>
    <row r="52" spans="2:13" ht="27.75" customHeight="1" x14ac:dyDescent="0.15">
      <c r="B52" s="1176"/>
      <c r="C52" s="1177"/>
      <c r="D52" s="85"/>
      <c r="E52" s="1180" t="s">
        <v>37</v>
      </c>
      <c r="F52" s="1180"/>
      <c r="G52" s="1180"/>
      <c r="H52" s="1181"/>
      <c r="I52" s="86">
        <v>3141</v>
      </c>
      <c r="J52" s="87">
        <v>2872</v>
      </c>
      <c r="K52" s="87">
        <v>2778</v>
      </c>
      <c r="L52" s="87">
        <v>2663</v>
      </c>
      <c r="M52" s="88">
        <v>2911</v>
      </c>
    </row>
    <row r="53" spans="2:13" ht="27.75" customHeight="1" thickBot="1" x14ac:dyDescent="0.2">
      <c r="B53" s="1187" t="s">
        <v>21</v>
      </c>
      <c r="C53" s="1188"/>
      <c r="D53" s="92"/>
      <c r="E53" s="1189" t="s">
        <v>38</v>
      </c>
      <c r="F53" s="1189"/>
      <c r="G53" s="1189"/>
      <c r="H53" s="1190"/>
      <c r="I53" s="93">
        <v>287</v>
      </c>
      <c r="J53" s="94">
        <v>95</v>
      </c>
      <c r="K53" s="94">
        <v>-98</v>
      </c>
      <c r="L53" s="94">
        <v>-234</v>
      </c>
      <c r="M53" s="95">
        <v>-351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148956</v>
      </c>
      <c r="E3" s="118"/>
      <c r="F3" s="119">
        <v>228305</v>
      </c>
      <c r="G3" s="120"/>
      <c r="H3" s="121"/>
    </row>
    <row r="4" spans="1:8" x14ac:dyDescent="0.15">
      <c r="A4" s="122"/>
      <c r="B4" s="123"/>
      <c r="C4" s="124"/>
      <c r="D4" s="125">
        <v>57158</v>
      </c>
      <c r="E4" s="126"/>
      <c r="F4" s="127">
        <v>86611</v>
      </c>
      <c r="G4" s="128"/>
      <c r="H4" s="129"/>
    </row>
    <row r="5" spans="1:8" x14ac:dyDescent="0.15">
      <c r="A5" s="110" t="s">
        <v>513</v>
      </c>
      <c r="B5" s="115"/>
      <c r="C5" s="116"/>
      <c r="D5" s="117">
        <v>78863</v>
      </c>
      <c r="E5" s="118"/>
      <c r="F5" s="119">
        <v>316331</v>
      </c>
      <c r="G5" s="120"/>
      <c r="H5" s="121"/>
    </row>
    <row r="6" spans="1:8" x14ac:dyDescent="0.15">
      <c r="A6" s="122"/>
      <c r="B6" s="123"/>
      <c r="C6" s="124"/>
      <c r="D6" s="125">
        <v>31407</v>
      </c>
      <c r="E6" s="126"/>
      <c r="F6" s="127">
        <v>106387</v>
      </c>
      <c r="G6" s="128"/>
      <c r="H6" s="129"/>
    </row>
    <row r="7" spans="1:8" x14ac:dyDescent="0.15">
      <c r="A7" s="110" t="s">
        <v>514</v>
      </c>
      <c r="B7" s="115"/>
      <c r="C7" s="116"/>
      <c r="D7" s="117">
        <v>82245</v>
      </c>
      <c r="E7" s="118"/>
      <c r="F7" s="119">
        <v>333013</v>
      </c>
      <c r="G7" s="120"/>
      <c r="H7" s="121"/>
    </row>
    <row r="8" spans="1:8" x14ac:dyDescent="0.15">
      <c r="A8" s="122"/>
      <c r="B8" s="123"/>
      <c r="C8" s="124"/>
      <c r="D8" s="125">
        <v>44129</v>
      </c>
      <c r="E8" s="126"/>
      <c r="F8" s="127">
        <v>126732</v>
      </c>
      <c r="G8" s="128"/>
      <c r="H8" s="129"/>
    </row>
    <row r="9" spans="1:8" x14ac:dyDescent="0.15">
      <c r="A9" s="110" t="s">
        <v>515</v>
      </c>
      <c r="B9" s="115"/>
      <c r="C9" s="116"/>
      <c r="D9" s="117">
        <v>56129</v>
      </c>
      <c r="E9" s="118"/>
      <c r="F9" s="119">
        <v>280458</v>
      </c>
      <c r="G9" s="120"/>
      <c r="H9" s="121"/>
    </row>
    <row r="10" spans="1:8" x14ac:dyDescent="0.15">
      <c r="A10" s="122"/>
      <c r="B10" s="123"/>
      <c r="C10" s="124"/>
      <c r="D10" s="125">
        <v>15501</v>
      </c>
      <c r="E10" s="126"/>
      <c r="F10" s="127">
        <v>127286</v>
      </c>
      <c r="G10" s="128"/>
      <c r="H10" s="129"/>
    </row>
    <row r="11" spans="1:8" x14ac:dyDescent="0.15">
      <c r="A11" s="110" t="s">
        <v>516</v>
      </c>
      <c r="B11" s="115"/>
      <c r="C11" s="116"/>
      <c r="D11" s="117">
        <v>157392</v>
      </c>
      <c r="E11" s="118"/>
      <c r="F11" s="119">
        <v>291945</v>
      </c>
      <c r="G11" s="120"/>
      <c r="H11" s="121"/>
    </row>
    <row r="12" spans="1:8" x14ac:dyDescent="0.15">
      <c r="A12" s="122"/>
      <c r="B12" s="123"/>
      <c r="C12" s="130"/>
      <c r="D12" s="125">
        <v>99008</v>
      </c>
      <c r="E12" s="126"/>
      <c r="F12" s="127">
        <v>127651</v>
      </c>
      <c r="G12" s="128"/>
      <c r="H12" s="129"/>
    </row>
    <row r="13" spans="1:8" x14ac:dyDescent="0.15">
      <c r="A13" s="110"/>
      <c r="B13" s="115"/>
      <c r="C13" s="131"/>
      <c r="D13" s="132">
        <v>104717</v>
      </c>
      <c r="E13" s="133"/>
      <c r="F13" s="134">
        <v>290010</v>
      </c>
      <c r="G13" s="135"/>
      <c r="H13" s="121"/>
    </row>
    <row r="14" spans="1:8" x14ac:dyDescent="0.15">
      <c r="A14" s="122"/>
      <c r="B14" s="123"/>
      <c r="C14" s="124"/>
      <c r="D14" s="125">
        <v>49441</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11.2</v>
      </c>
      <c r="C19" s="136">
        <f>ROUND(VALUE(SUBSTITUTE(実質収支比率等に係る経年分析!G$48,"▲","-")),2)</f>
        <v>15.06</v>
      </c>
      <c r="D19" s="136">
        <f>ROUND(VALUE(SUBSTITUTE(実質収支比率等に係る経年分析!H$48,"▲","-")),2)</f>
        <v>12.03</v>
      </c>
      <c r="E19" s="136">
        <f>ROUND(VALUE(SUBSTITUTE(実質収支比率等に係る経年分析!I$48,"▲","-")),2)</f>
        <v>13.45</v>
      </c>
      <c r="F19" s="136">
        <f>ROUND(VALUE(SUBSTITUTE(実質収支比率等に係る経年分析!J$48,"▲","-")),2)</f>
        <v>15.06</v>
      </c>
    </row>
    <row r="20" spans="1:11" x14ac:dyDescent="0.15">
      <c r="A20" s="136" t="s">
        <v>43</v>
      </c>
      <c r="B20" s="136">
        <f>ROUND(VALUE(SUBSTITUTE(実質収支比率等に係る経年分析!F$47,"▲","-")),2)</f>
        <v>50.53</v>
      </c>
      <c r="C20" s="136">
        <f>ROUND(VALUE(SUBSTITUTE(実質収支比率等に係る経年分析!G$47,"▲","-")),2)</f>
        <v>51.97</v>
      </c>
      <c r="D20" s="136">
        <f>ROUND(VALUE(SUBSTITUTE(実質収支比率等に係る経年分析!H$47,"▲","-")),2)</f>
        <v>52.43</v>
      </c>
      <c r="E20" s="136">
        <f>ROUND(VALUE(SUBSTITUTE(実質収支比率等に係る経年分析!I$47,"▲","-")),2)</f>
        <v>53.03</v>
      </c>
      <c r="F20" s="136">
        <f>ROUND(VALUE(SUBSTITUTE(実質収支比率等に係る経年分析!J$47,"▲","-")),2)</f>
        <v>52.84</v>
      </c>
    </row>
    <row r="21" spans="1:11" x14ac:dyDescent="0.15">
      <c r="A21" s="136" t="s">
        <v>44</v>
      </c>
      <c r="B21" s="136">
        <f>IF(ISNUMBER(VALUE(SUBSTITUTE(実質収支比率等に係る経年分析!F$49,"▲","-"))),ROUND(VALUE(SUBSTITUTE(実質収支比率等に係る経年分析!F$49,"▲","-")),2),NA())</f>
        <v>-3.25</v>
      </c>
      <c r="C21" s="136">
        <f>IF(ISNUMBER(VALUE(SUBSTITUTE(実質収支比率等に係る経年分析!G$49,"▲","-"))),ROUND(VALUE(SUBSTITUTE(実質収支比率等に係る経年分析!G$49,"▲","-")),2),NA())</f>
        <v>6.24</v>
      </c>
      <c r="D21" s="136">
        <f>IF(ISNUMBER(VALUE(SUBSTITUTE(実質収支比率等に係る経年分析!H$49,"▲","-"))),ROUND(VALUE(SUBSTITUTE(実質収支比率等に係る経年分析!H$49,"▲","-")),2),NA())</f>
        <v>-4.2699999999999996</v>
      </c>
      <c r="E21" s="136">
        <f>IF(ISNUMBER(VALUE(SUBSTITUTE(実質収支比率等に係る経年分析!I$49,"▲","-"))),ROUND(VALUE(SUBSTITUTE(実質収支比率等に係る経年分析!I$49,"▲","-")),2),NA())</f>
        <v>3.59</v>
      </c>
      <c r="F21" s="136">
        <f>IF(ISNUMBER(VALUE(SUBSTITUTE(実質収支比率等に係る経年分析!J$49,"▲","-"))),ROUND(VALUE(SUBSTITUTE(実質収支比率等に係る経年分析!J$49,"▲","-")),2),NA())</f>
        <v>-0.24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f>IF(ROUND(VALUE(SUBSTITUTE(連結実質赤字比率に係る赤字・黒字の構成分析!I$39,"▲", "-")), 2) &lt; 0, ABS(ROUND(VALUE(SUBSTITUTE(連結実質赤字比率に係る赤字・黒字の構成分析!I$39,"▲", "-")), 2)), NA())</f>
        <v>0.13</v>
      </c>
      <c r="I31" s="137" t="e">
        <f>IF(ROUND(VALUE(SUBSTITUTE(連結実質赤字比率に係る赤字・黒字の構成分析!I$39,"▲", "-")), 2) &gt;= 0, ABS(ROUND(VALUE(SUBSTITUTE(連結実質赤字比率に係る赤字・黒字の構成分析!I$39,"▲", "-")), 2)), NA())</f>
        <v>#N/A</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x14ac:dyDescent="0.15">
      <c r="A32" s="137" t="str">
        <f>IF(連結実質赤字比率に係る赤字・黒字の構成分析!C$38="",NA(),連結実質赤字比率に係る赤字・黒字の構成分析!C$38)</f>
        <v>農業集落排水事業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0.55000000000000004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0.38</v>
      </c>
    </row>
    <row r="33" spans="1:16" x14ac:dyDescent="0.15">
      <c r="A33" s="137" t="str">
        <f>IF(連結実質赤字比率に係る赤字・黒字の構成分析!C$37="",NA(),連結実質赤字比率に係る赤字・黒字の構成分析!C$37)</f>
        <v>簡易水道事業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0.43</v>
      </c>
    </row>
    <row r="34" spans="1:16" x14ac:dyDescent="0.15">
      <c r="A34" s="137" t="str">
        <f>IF(連結実質赤字比率に係る赤字・黒字の構成分析!C$36="",NA(),連結実質赤字比率に係る赤字・黒字の構成分析!C$36)</f>
        <v>国民健康保険事業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2.1800000000000002</v>
      </c>
    </row>
    <row r="35" spans="1:16" x14ac:dyDescent="0.15">
      <c r="A35" s="137" t="str">
        <f>IF(連結実質赤字比率に係る赤字・黒字の構成分析!C$35="",NA(),連結実質赤字比率に係る赤字・黒字の構成分析!C$35)</f>
        <v>介護保険事業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0.63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2.0299999999999998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2.62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11.19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15.06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12.03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13.44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15.14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335</v>
      </c>
      <c r="E42" s="138"/>
      <c r="F42" s="138"/>
      <c r="G42" s="138">
        <f>'実質公債費比率（分子）の構造'!L$52</f>
        <v>399</v>
      </c>
      <c r="H42" s="138"/>
      <c r="I42" s="138"/>
      <c r="J42" s="138">
        <f>'実質公債費比率（分子）の構造'!M$52</f>
        <v>464</v>
      </c>
      <c r="K42" s="138"/>
      <c r="L42" s="138"/>
      <c r="M42" s="138">
        <f>'実質公債費比率（分子）の構造'!N$52</f>
        <v>391</v>
      </c>
      <c r="N42" s="138"/>
      <c r="O42" s="138"/>
      <c r="P42" s="138">
        <f>'実質公債費比率（分子）の構造'!O$52</f>
        <v>368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19</v>
      </c>
      <c r="C45" s="138"/>
      <c r="D45" s="138"/>
      <c r="E45" s="138">
        <f>'実質公債費比率（分子）の構造'!L$49</f>
        <v>18</v>
      </c>
      <c r="F45" s="138"/>
      <c r="G45" s="138"/>
      <c r="H45" s="138">
        <f>'実質公債費比率（分子）の構造'!M$49</f>
        <v>18</v>
      </c>
      <c r="I45" s="138"/>
      <c r="J45" s="138"/>
      <c r="K45" s="138">
        <f>'実質公債費比率（分子）の構造'!N$49</f>
        <v>18</v>
      </c>
      <c r="L45" s="138"/>
      <c r="M45" s="138"/>
      <c r="N45" s="138">
        <f>'実質公債費比率（分子）の構造'!O$49</f>
        <v>19</v>
      </c>
      <c r="O45" s="138"/>
      <c r="P45" s="138"/>
    </row>
    <row r="46" spans="1:16" x14ac:dyDescent="0.15">
      <c r="A46" s="138" t="s">
        <v>55</v>
      </c>
      <c r="B46" s="138">
        <f>'実質公債費比率（分子）の構造'!K$48</f>
        <v>141</v>
      </c>
      <c r="C46" s="138"/>
      <c r="D46" s="138"/>
      <c r="E46" s="138">
        <f>'実質公債費比率（分子）の構造'!L$48</f>
        <v>142</v>
      </c>
      <c r="F46" s="138"/>
      <c r="G46" s="138"/>
      <c r="H46" s="138">
        <f>'実質公債費比率（分子）の構造'!M$48</f>
        <v>158</v>
      </c>
      <c r="I46" s="138"/>
      <c r="J46" s="138"/>
      <c r="K46" s="138">
        <f>'実質公債費比率（分子）の構造'!N$48</f>
        <v>178</v>
      </c>
      <c r="L46" s="138"/>
      <c r="M46" s="138"/>
      <c r="N46" s="138">
        <f>'実質公債費比率（分子）の構造'!O$48</f>
        <v>149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312</v>
      </c>
      <c r="C49" s="138"/>
      <c r="D49" s="138"/>
      <c r="E49" s="138">
        <f>'実質公債費比率（分子）の構造'!L$45</f>
        <v>382</v>
      </c>
      <c r="F49" s="138"/>
      <c r="G49" s="138"/>
      <c r="H49" s="138">
        <f>'実質公債費比率（分子）の構造'!M$45</f>
        <v>383</v>
      </c>
      <c r="I49" s="138"/>
      <c r="J49" s="138"/>
      <c r="K49" s="138">
        <f>'実質公債費比率（分子）の構造'!N$45</f>
        <v>353</v>
      </c>
      <c r="L49" s="138"/>
      <c r="M49" s="138"/>
      <c r="N49" s="138">
        <f>'実質公債費比率（分子）の構造'!O$45</f>
        <v>334</v>
      </c>
      <c r="O49" s="138"/>
      <c r="P49" s="138"/>
    </row>
    <row r="50" spans="1:16" x14ac:dyDescent="0.15">
      <c r="A50" s="138" t="s">
        <v>59</v>
      </c>
      <c r="B50" s="138" t="e">
        <f>NA()</f>
        <v>#N/A</v>
      </c>
      <c r="C50" s="138">
        <f>IF(ISNUMBER('実質公債費比率（分子）の構造'!K$53),'実質公債費比率（分子）の構造'!K$53,NA())</f>
        <v>137</v>
      </c>
      <c r="D50" s="138" t="e">
        <f>NA()</f>
        <v>#N/A</v>
      </c>
      <c r="E50" s="138" t="e">
        <f>NA()</f>
        <v>#N/A</v>
      </c>
      <c r="F50" s="138">
        <f>IF(ISNUMBER('実質公債費比率（分子）の構造'!L$53),'実質公債費比率（分子）の構造'!L$53,NA())</f>
        <v>143</v>
      </c>
      <c r="G50" s="138" t="e">
        <f>NA()</f>
        <v>#N/A</v>
      </c>
      <c r="H50" s="138" t="e">
        <f>NA()</f>
        <v>#N/A</v>
      </c>
      <c r="I50" s="138">
        <f>IF(ISNUMBER('実質公債費比率（分子）の構造'!M$53),'実質公債費比率（分子）の構造'!M$53,NA())</f>
        <v>95</v>
      </c>
      <c r="J50" s="138" t="e">
        <f>NA()</f>
        <v>#N/A</v>
      </c>
      <c r="K50" s="138" t="e">
        <f>NA()</f>
        <v>#N/A</v>
      </c>
      <c r="L50" s="138">
        <f>IF(ISNUMBER('実質公債費比率（分子）の構造'!N$53),'実質公債費比率（分子）の構造'!N$53,NA())</f>
        <v>158</v>
      </c>
      <c r="M50" s="138" t="e">
        <f>NA()</f>
        <v>#N/A</v>
      </c>
      <c r="N50" s="138" t="e">
        <f>NA()</f>
        <v>#N/A</v>
      </c>
      <c r="O50" s="138">
        <f>IF(ISNUMBER('実質公債費比率（分子）の構造'!O$53),'実質公債費比率（分子）の構造'!O$53,NA())</f>
        <v>134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3141</v>
      </c>
      <c r="E56" s="137"/>
      <c r="F56" s="137"/>
      <c r="G56" s="137">
        <f>'将来負担比率（分子）の構造'!J$52</f>
        <v>2872</v>
      </c>
      <c r="H56" s="137"/>
      <c r="I56" s="137"/>
      <c r="J56" s="137">
        <f>'将来負担比率（分子）の構造'!K$52</f>
        <v>2778</v>
      </c>
      <c r="K56" s="137"/>
      <c r="L56" s="137"/>
      <c r="M56" s="137">
        <f>'将来負担比率（分子）の構造'!L$52</f>
        <v>2663</v>
      </c>
      <c r="N56" s="137"/>
      <c r="O56" s="137"/>
      <c r="P56" s="137">
        <f>'将来負担比率（分子）の構造'!M$52</f>
        <v>2911</v>
      </c>
    </row>
    <row r="57" spans="1:16" x14ac:dyDescent="0.15">
      <c r="A57" s="137" t="s">
        <v>36</v>
      </c>
      <c r="B57" s="137"/>
      <c r="C57" s="137"/>
      <c r="D57" s="137">
        <f>'将来負担比率（分子）の構造'!I$51</f>
        <v>303</v>
      </c>
      <c r="E57" s="137"/>
      <c r="F57" s="137"/>
      <c r="G57" s="137">
        <f>'将来負担比率（分子）の構造'!J$51</f>
        <v>291</v>
      </c>
      <c r="H57" s="137"/>
      <c r="I57" s="137"/>
      <c r="J57" s="137">
        <f>'将来負担比率（分子）の構造'!K$51</f>
        <v>266</v>
      </c>
      <c r="K57" s="137"/>
      <c r="L57" s="137"/>
      <c r="M57" s="137">
        <f>'将来負担比率（分子）の構造'!L$51</f>
        <v>241</v>
      </c>
      <c r="N57" s="137"/>
      <c r="O57" s="137"/>
      <c r="P57" s="137">
        <f>'将来負担比率（分子）の構造'!M$51</f>
        <v>278</v>
      </c>
    </row>
    <row r="58" spans="1:16" x14ac:dyDescent="0.15">
      <c r="A58" s="137" t="s">
        <v>35</v>
      </c>
      <c r="B58" s="137"/>
      <c r="C58" s="137"/>
      <c r="D58" s="137">
        <f>'将来負担比率（分子）の構造'!I$50</f>
        <v>2285</v>
      </c>
      <c r="E58" s="137"/>
      <c r="F58" s="137"/>
      <c r="G58" s="137">
        <f>'将来負担比率（分子）の構造'!J$50</f>
        <v>2385</v>
      </c>
      <c r="H58" s="137"/>
      <c r="I58" s="137"/>
      <c r="J58" s="137">
        <f>'将来負担比率（分子）の構造'!K$50</f>
        <v>2392</v>
      </c>
      <c r="K58" s="137"/>
      <c r="L58" s="137"/>
      <c r="M58" s="137">
        <f>'将来負担比率（分子）の構造'!L$50</f>
        <v>2418</v>
      </c>
      <c r="N58" s="137"/>
      <c r="O58" s="137"/>
      <c r="P58" s="137">
        <f>'将来負担比率（分子）の構造'!M$50</f>
        <v>2359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596</v>
      </c>
      <c r="C62" s="137"/>
      <c r="D62" s="137"/>
      <c r="E62" s="137">
        <f>'将来負担比率（分子）の構造'!J$45</f>
        <v>571</v>
      </c>
      <c r="F62" s="137"/>
      <c r="G62" s="137"/>
      <c r="H62" s="137">
        <f>'将来負担比率（分子）の構造'!K$45</f>
        <v>507</v>
      </c>
      <c r="I62" s="137"/>
      <c r="J62" s="137"/>
      <c r="K62" s="137">
        <f>'将来負担比率（分子）の構造'!L$45</f>
        <v>500</v>
      </c>
      <c r="L62" s="137"/>
      <c r="M62" s="137"/>
      <c r="N62" s="137">
        <f>'将来負担比率（分子）の構造'!M$45</f>
        <v>461</v>
      </c>
      <c r="O62" s="137"/>
      <c r="P62" s="137"/>
    </row>
    <row r="63" spans="1:16" x14ac:dyDescent="0.15">
      <c r="A63" s="137" t="s">
        <v>28</v>
      </c>
      <c r="B63" s="137">
        <f>'将来負担比率（分子）の構造'!I$44</f>
        <v>72</v>
      </c>
      <c r="C63" s="137"/>
      <c r="D63" s="137"/>
      <c r="E63" s="137">
        <f>'将来負担比率（分子）の構造'!J$44</f>
        <v>59</v>
      </c>
      <c r="F63" s="137"/>
      <c r="G63" s="137"/>
      <c r="H63" s="137">
        <f>'将来負担比率（分子）の構造'!K$44</f>
        <v>45</v>
      </c>
      <c r="I63" s="137"/>
      <c r="J63" s="137"/>
      <c r="K63" s="137">
        <f>'将来負担比率（分子）の構造'!L$44</f>
        <v>70</v>
      </c>
      <c r="L63" s="137"/>
      <c r="M63" s="137"/>
      <c r="N63" s="137">
        <f>'将来負担比率（分子）の構造'!M$44</f>
        <v>54</v>
      </c>
      <c r="O63" s="137"/>
      <c r="P63" s="137"/>
    </row>
    <row r="64" spans="1:16" x14ac:dyDescent="0.15">
      <c r="A64" s="137" t="s">
        <v>27</v>
      </c>
      <c r="B64" s="137">
        <f>'将来負担比率（分子）の構造'!I$43</f>
        <v>1792</v>
      </c>
      <c r="C64" s="137"/>
      <c r="D64" s="137"/>
      <c r="E64" s="137">
        <f>'将来負担比率（分子）の構造'!J$43</f>
        <v>1611</v>
      </c>
      <c r="F64" s="137"/>
      <c r="G64" s="137"/>
      <c r="H64" s="137">
        <f>'将来負担比率（分子）の構造'!K$43</f>
        <v>1534</v>
      </c>
      <c r="I64" s="137"/>
      <c r="J64" s="137"/>
      <c r="K64" s="137">
        <f>'将来負担比率（分子）の構造'!L$43</f>
        <v>1414</v>
      </c>
      <c r="L64" s="137"/>
      <c r="M64" s="137"/>
      <c r="N64" s="137">
        <f>'将来負担比率（分子）の構造'!M$43</f>
        <v>1363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3556</v>
      </c>
      <c r="C66" s="137"/>
      <c r="D66" s="137"/>
      <c r="E66" s="137">
        <f>'将来負担比率（分子）の構造'!J$41</f>
        <v>3401</v>
      </c>
      <c r="F66" s="137"/>
      <c r="G66" s="137"/>
      <c r="H66" s="137">
        <f>'将来負担比率（分子）の構造'!K$41</f>
        <v>3252</v>
      </c>
      <c r="I66" s="137"/>
      <c r="J66" s="137"/>
      <c r="K66" s="137">
        <f>'将来負担比率（分子）の構造'!L$41</f>
        <v>3104</v>
      </c>
      <c r="L66" s="137"/>
      <c r="M66" s="137"/>
      <c r="N66" s="137">
        <f>'将来負担比率（分子）の構造'!M$41</f>
        <v>3319</v>
      </c>
      <c r="O66" s="137"/>
      <c r="P66" s="137"/>
    </row>
    <row r="67" spans="1:16" x14ac:dyDescent="0.15">
      <c r="A67" s="137" t="s">
        <v>63</v>
      </c>
      <c r="B67" s="137" t="e">
        <f>NA()</f>
        <v>#N/A</v>
      </c>
      <c r="C67" s="137">
        <f>IF(ISNUMBER('将来負担比率（分子）の構造'!I$53), IF('将来負担比率（分子）の構造'!I$53 &lt; 0, 0, '将来負担比率（分子）の構造'!I$53), NA())</f>
        <v>287</v>
      </c>
      <c r="D67" s="137" t="e">
        <f>NA()</f>
        <v>#N/A</v>
      </c>
      <c r="E67" s="137" t="e">
        <f>NA()</f>
        <v>#N/A</v>
      </c>
      <c r="F67" s="137">
        <f>IF(ISNUMBER('将来負担比率（分子）の構造'!J$53), IF('将来負担比率（分子）の構造'!J$53 &lt; 0, 0, '将来負担比率（分子）の構造'!J$53), NA())</f>
        <v>95</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2018-01-24T06:33:13Z</dcterms:created>
  <dcterms:modified xsi:type="dcterms:W3CDTF">2018-03-27T01:25:39Z</dcterms:modified>
</cp:coreProperties>
</file>