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ogata-r\Desktop\"/>
    </mc:Choice>
  </mc:AlternateContent>
  <bookViews>
    <workbookView xWindow="0" yWindow="0" windowWidth="28800" windowHeight="12450"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CO34" i="10"/>
  <c r="CO35" i="10" s="1"/>
</calcChain>
</file>

<file path=xl/sharedStrings.xml><?xml version="1.0" encoding="utf-8"?>
<sst xmlns="http://schemas.openxmlformats.org/spreadsheetml/2006/main" count="1159" uniqueCount="614">
  <si>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</si>
  <si>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</si>
  <si>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</si>
  <si>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</si>
  <si>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</si>
  <si>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</si>
  <si>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</si>
  <si>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</si>
  <si>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</si>
  <si>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</si>
  <si>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</si>
  <si>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</si>
  <si>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</si>
  <si>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</si>
  <si>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</si>
  <si>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</si>
  <si>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</si>
  <si>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</si>
  <si>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</si>
  <si>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</si>
  <si>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</si>
  <si>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</si>
  <si>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</si>
  <si>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</si>
  <si>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</si>
  <si>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</si>
  <si>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</si>
  <si>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</si>
  <si>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</si>
  <si>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</si>
  <si>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</si>
  <si>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</si>
  <si>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</si>
  <si>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</si>
  <si>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</si>
  <si>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</si>
  <si>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</si>
  <si>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</si>
  <si>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</si>
  <si>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</si>
  <si>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</si>
  <si>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</si>
  <si>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</si>
  <si>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</si>
  <si>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</si>
  <si>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</si>
  <si>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</si>
  <si>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</si>
  <si>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</si>
  <si>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</si>
  <si>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</si>
  <si>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</si>
  <si>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</si>
  <si>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</si>
  <si>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</si>
  <si>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</si>
  <si>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</si>
  <si>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</si>
  <si>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</si>
  <si>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</si>
  <si>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</si>
  <si>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</si>
  <si>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</si>
  <si>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</si>
  <si>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</si>
  <si>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</si>
  <si>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</si>
  <si>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</si>
  <si>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</si>
  <si>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</si>
  <si>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</si>
  <si>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</si>
  <si>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</si>
  <si>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</si>
  <si>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</si>
  <si>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</si>
  <si>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</si>
  <si>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</si>
  <si>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</si>
  <si>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</si>
  <si>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</si>
  <si>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</si>
  <si>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</si>
  <si>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</si>
  <si>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</si>
  <si>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</si>
  <si>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</si>
  <si>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</si>
  <si>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</si>
  <si>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</si>
  <si>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</si>
  <si>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</si>
  <si>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</si>
  <si>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</si>
  <si>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</si>
  <si>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</si>
  <si>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</si>
  <si>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</si>
  <si>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</si>
  <si>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</si>
  <si>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</si>
  <si>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</si>
  <si>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</si>
  <si>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</si>
  <si>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</si>
  <si>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</si>
  <si>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</si>
  <si>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</si>
  <si>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</si>
  <si>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</si>
  <si>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</si>
  <si>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</si>
  <si>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</si>
  <si>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</si>
  <si>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</si>
  <si>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</si>
  <si>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</si>
  <si>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</si>
  <si>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</si>
  <si>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</si>
  <si>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</si>
  <si>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</si>
  <si>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</si>
  <si>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</si>
  <si>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</si>
  <si>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</si>
  <si>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</si>
  <si>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</si>
  <si>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</si>
  <si>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</si>
  <si>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</si>
  <si>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</si>
  <si>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</si>
  <si>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</si>
  <si>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</si>
  <si>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</si>
  <si>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</si>
  <si>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</si>
  <si>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</si>
  <si>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</si>
  <si>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</si>
  <si>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</si>
  <si>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</si>
  <si>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</si>
  <si>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</si>
  <si>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</si>
  <si>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</si>
  <si>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</si>
  <si>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</si>
  <si>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</si>
  <si>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</si>
  <si>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</si>
  <si>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</si>
  <si>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</si>
  <si>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</si>
  <si>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</si>
  <si>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</si>
  <si>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</si>
  <si>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</si>
  <si>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</si>
  <si>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</si>
  <si>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</si>
  <si>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</si>
  <si>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</si>
  <si>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</si>
  <si>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</si>
  <si>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</si>
  <si>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</si>
  <si>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</si>
  <si>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</si>
  <si>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</si>
  <si>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</si>
  <si>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</si>
  <si>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</si>
  <si>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</si>
  <si>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</si>
  <si>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</si>
  <si>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</si>
  <si>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</si>
  <si>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</si>
  <si>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</si>
  <si>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</si>
  <si>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</si>
  <si>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</si>
  <si>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</si>
  <si>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</si>
  <si>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</si>
  <si>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</si>
  <si>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</si>
  <si>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</si>
  <si>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</si>
  <si>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</si>
  <si>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</si>
  <si>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</si>
  <si>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</si>
  <si>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</si>
  <si>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</si>
  <si>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</si>
  <si>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</si>
  <si>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</si>
  <si>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</si>
  <si>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</si>
  <si>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</si>
  <si>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</si>
  <si>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</si>
  <si>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</si>
  <si>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熊本県山江村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</si>
  <si>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</si>
  <si>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</si>
  <si>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</si>
  <si>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</si>
  <si>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</si>
  <si>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</si>
  <si>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</si>
  <si>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</si>
  <si>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</si>
  <si>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</si>
  <si>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</si>
  <si>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</si>
  <si>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</si>
  <si>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</si>
  <si>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</si>
  <si>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</si>
  <si>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</si>
  <si>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</si>
  <si>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</si>
  <si>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</si>
  <si>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</si>
  <si>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</si>
  <si>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</si>
  <si>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</si>
  <si>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</si>
  <si>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</si>
  <si>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</si>
  <si>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</si>
  <si>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</si>
  <si>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</si>
  <si>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</si>
  <si>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</si>
  <si>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</si>
  <si>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</si>
  <si>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</si>
  <si>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</si>
  <si>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</si>
  <si>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</si>
  <si>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</si>
  <si>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</si>
  <si>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</si>
  <si>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</si>
  <si>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</si>
  <si>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</si>
  <si>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</si>
  <si>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</si>
  <si>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</si>
  <si>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</si>
  <si>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</si>
  <si>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</si>
  <si>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</si>
  <si>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</si>
  <si>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</si>
  <si>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</si>
  <si>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</si>
  <si>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</si>
  <si>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</si>
  <si>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</si>
  <si>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</si>
  <si>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</si>
  <si>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</si>
  <si>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</si>
  <si>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</si>
  <si>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</si>
  <si>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</si>
  <si>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</si>
  <si>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</si>
  <si>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</si>
  <si>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</si>
  <si>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</si>
  <si>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</si>
  <si>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</si>
  <si>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</si>
  <si>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</si>
  <si>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</si>
  <si>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</si>
  <si>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</si>
  <si>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</si>
  <si>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</si>
  <si>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</si>
  <si>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</si>
  <si>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</si>
  <si>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</si>
  <si>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</si>
  <si>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</si>
  <si>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</si>
  <si>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</si>
  <si>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</si>
  <si>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</si>
  <si>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</si>
  <si>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</si>
  <si>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</si>
  <si>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</si>
  <si>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</si>
  <si>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</si>
  <si>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</si>
  <si>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</si>
  <si>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</si>
  <si>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</si>
  <si>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</si>
  <si>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</si>
  <si>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</si>
  <si>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</si>
  <si>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</si>
  <si>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</si>
  <si>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</si>
  <si>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</si>
  <si>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</si>
  <si>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</si>
  <si>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</si>
  <si>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</si>
  <si>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</si>
  <si>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</si>
  <si>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</si>
  <si>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</si>
  <si>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</si>
  <si>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</si>
  <si>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</si>
  <si>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</si>
  <si>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</si>
  <si>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</si>
  <si>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</si>
  <si>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</si>
  <si>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</si>
  <si>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</si>
  <si>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</si>
  <si>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</si>
  <si>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</si>
  <si>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</si>
  <si>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</si>
  <si>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</si>
  <si>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</si>
  <si>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</si>
  <si>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</si>
  <si>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</si>
  <si>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</si>
  <si>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</si>
  <si>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</si>
  <si>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</si>
  <si>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</si>
  <si>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</si>
  <si>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</si>
  <si>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</si>
  <si>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</si>
  <si>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</si>
  <si>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</si>
  <si>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</si>
  <si>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</si>
  <si>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熊本県山江村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</si>
  <si>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</si>
  <si>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</si>
  <si>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</si>
  <si>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</si>
  <si>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</si>
  <si>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</si>
  <si>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</si>
  <si>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</si>
  <si>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</si>
  <si>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</si>
  <si>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</si>
  <si>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</si>
  <si>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</si>
  <si>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</si>
  <si>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</si>
  <si>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</si>
  <si>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</si>
  <si>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</si>
  <si>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</si>
  <si>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</si>
  <si>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</si>
  <si>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</si>
  <si>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</si>
  <si>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</si>
  <si>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</si>
  <si>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</si>
  <si>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</si>
  <si>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</si>
  <si>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</si>
  <si>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</si>
  <si>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</si>
  <si>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</si>
  <si>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</si>
  <si>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</si>
  <si>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</si>
  <si>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</si>
  <si>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</si>
  <si>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</si>
  <si>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</si>
  <si>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</si>
  <si>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</si>
  <si>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</si>
  <si>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</si>
  <si>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</si>
  <si>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</si>
  <si>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</si>
  <si>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</si>
  <si>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</si>
  <si>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</si>
  <si>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</si>
  <si>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</si>
  <si>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</si>
  <si>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</si>
  <si>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</si>
  <si>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</si>
  <si>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</si>
  <si>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</si>
  <si>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</si>
  <si>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</si>
  <si>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</si>
  <si>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</si>
  <si>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</si>
  <si>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</si>
  <si>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</si>
  <si>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</si>
  <si>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</si>
  <si>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</si>
  <si>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</si>
  <si>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</si>
  <si>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</si>
  <si>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</si>
  <si>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</si>
  <si>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</si>
  <si>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</si>
  <si>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</si>
  <si>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</si>
  <si>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</si>
  <si>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</si>
  <si>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</si>
  <si>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</si>
  <si>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</si>
  <si>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</si>
  <si>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</si>
  <si>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</si>
  <si>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</si>
  <si>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</si>
  <si>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</si>
  <si>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</si>
  <si>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</si>
  <si>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</si>
  <si>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</si>
  <si>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</si>
  <si>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</si>
  <si>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</si>
  <si>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</si>
  <si>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</si>
  <si>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</si>
  <si>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</si>
  <si>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</si>
  <si>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</si>
  <si>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</si>
  <si>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</si>
  <si>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</si>
  <si>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</si>
  <si>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</si>
  <si>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</si>
  <si>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</si>
  <si>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</si>
  <si>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</si>
  <si>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</si>
  <si>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</si>
  <si>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</si>
  <si>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</si>
  <si>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</si>
  <si>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</si>
  <si>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</si>
  <si>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</si>
  <si>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</si>
  <si>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</si>
  <si>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</si>
  <si>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</si>
  <si>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</si>
  <si>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</si>
  <si>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</si>
  <si>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</si>
  <si>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</si>
  <si>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</si>
  <si>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</si>
  <si>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</si>
  <si>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</si>
  <si>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</si>
  <si>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</si>
  <si>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</si>
  <si>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</si>
  <si>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</si>
  <si>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</si>
  <si>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</si>
  <si>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</si>
  <si>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</si>
  <si>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</si>
  <si>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</si>
  <si>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</si>
  <si>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</si>
  <si>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</si>
  <si>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</si>
  <si>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</si>
  <si>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</si>
  <si>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</si>
  <si>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</si>
  <si>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</si>
  <si>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</si>
  <si>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</si>
  <si>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</si>
  <si>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</si>
  <si>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</si>
  <si>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</si>
  <si>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</si>
  <si>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</si>
  <si>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</si>
  <si>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</si>
  <si>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</si>
  <si>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</si>
  <si>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</si>
  <si>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</si>
  <si>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</si>
  <si>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</si>
  <si>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</si>
  <si>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</si>
  <si>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</si>
  <si>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</si>
  <si>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</si>
  <si>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</si>
  <si>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</si>
  <si>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</si>
  <si>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</si>
  <si>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</si>
  <si>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</si>
  <si>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</si>
  <si>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</si>
  <si>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</si>
  <si>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</si>
  <si>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</si>
  <si>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</si>
  <si>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</si>
  <si>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</si>
  <si>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</si>
  <si>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</si>
  <si>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</si>
  <si>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</si>
  <si>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</si>
  <si>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</si>
  <si>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</si>
  <si>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</si>
  <si>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</si>
  <si>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</si>
  <si>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</si>
  <si>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</si>
  <si>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</si>
  <si>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</si>
  <si>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</si>
  <si>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4.27</t>
  </si>
  <si>
    <t>▲ 0.24</t>
  </si>
  <si>
    <t>▲ 6.25</t>
  </si>
  <si>
    <t>後期高齢者医療事業</t>
  </si>
  <si>
    <t>▲ 0.13</t>
  </si>
  <si>
    <t>▲ 0.20</t>
  </si>
  <si>
    <t>一般会計</t>
  </si>
  <si>
    <t>介護保険事業</t>
  </si>
  <si>
    <t>国民健康保険事業</t>
  </si>
  <si>
    <t>農業集落排水事業</t>
  </si>
  <si>
    <t>簡易水道事業</t>
  </si>
  <si>
    <t>その他会計（赤字）</t>
  </si>
  <si>
    <t>その他会計（黒字）</t>
  </si>
  <si>
    <t>熊本県市町村総合事務組合</t>
    <rPh sb="0" eb="2">
      <t>クマモト</t>
    </rPh>
    <rPh sb="2" eb="3">
      <t>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</si>
  <si>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</si>
  <si>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</si>
  <si>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</si>
  <si>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</si>
  <si>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</si>
  <si>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</si>
  <si>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</si>
  <si>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</si>
  <si>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</si>
  <si>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株式会社やまえ</t>
    <rPh sb="0" eb="4">
      <t>カブシキガイシャ</t>
    </rPh>
    <phoneticPr fontId="2"/>
  </si>
  <si>
    <t>くま川鉄道株式会社</t>
    <rPh sb="2" eb="3">
      <t>カワ</t>
    </rPh>
    <rPh sb="3" eb="5">
      <t>テツドウ</t>
    </rPh>
    <rPh sb="5" eb="9">
      <t>カブシキガイシャ</t>
    </rPh>
    <phoneticPr fontId="2"/>
  </si>
  <si>
    <t>－</t>
    <phoneticPr fontId="2"/>
  </si>
  <si>
    <t>－</t>
    <phoneticPr fontId="2"/>
  </si>
  <si>
    <t>－</t>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</si>
  <si>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</si>
  <si>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</si>
  <si>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</si>
  <si>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</si>
  <si>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</si>
  <si>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</si>
  <si>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</si>
  <si>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　－</t>
    <phoneticPr fontId="2"/>
  </si>
  <si>
    <t>－</t>
    <phoneticPr fontId="2"/>
  </si>
  <si>
    <t>－</t>
    <phoneticPr fontId="2"/>
  </si>
  <si>
    <t>－</t>
    <phoneticPr fontId="2"/>
  </si>
  <si>
    <t>社会福祉振興基金</t>
    <rPh sb="0" eb="2">
      <t>シャカイ</t>
    </rPh>
    <rPh sb="2" eb="4">
      <t>フクシ</t>
    </rPh>
    <rPh sb="4" eb="6">
      <t>シンコウ</t>
    </rPh>
    <rPh sb="6" eb="8">
      <t>キキン</t>
    </rPh>
    <phoneticPr fontId="11"/>
  </si>
  <si>
    <t>川辺川土地改良事業基金</t>
    <rPh sb="0" eb="3">
      <t>カワベガワ</t>
    </rPh>
    <rPh sb="3" eb="5">
      <t>トチ</t>
    </rPh>
    <rPh sb="5" eb="7">
      <t>カイリョウ</t>
    </rPh>
    <rPh sb="7" eb="9">
      <t>ジギョウ</t>
    </rPh>
    <rPh sb="9" eb="11">
      <t>キキン</t>
    </rPh>
    <phoneticPr fontId="11"/>
  </si>
  <si>
    <t>庁舎改築基金</t>
    <rPh sb="0" eb="2">
      <t>チョウシャ</t>
    </rPh>
    <rPh sb="2" eb="4">
      <t>カイチク</t>
    </rPh>
    <rPh sb="4" eb="6">
      <t>キキン</t>
    </rPh>
    <phoneticPr fontId="11"/>
  </si>
  <si>
    <t>学校建築基金</t>
    <rPh sb="0" eb="2">
      <t>ガッコウ</t>
    </rPh>
    <rPh sb="2" eb="4">
      <t>ケンチク</t>
    </rPh>
    <rPh sb="4" eb="6">
      <t>キキン</t>
    </rPh>
    <phoneticPr fontId="11"/>
  </si>
  <si>
    <t>山江村定住化促進基金</t>
    <rPh sb="0" eb="3">
      <t>ヤマエムラ</t>
    </rPh>
    <rPh sb="3" eb="6">
      <t>テイジュウカ</t>
    </rPh>
    <rPh sb="6" eb="8">
      <t>ソクシン</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</si>
  <si>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</si>
  <si>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</si>
  <si>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</si>
  <si>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地方債の発行を抑制してきたことにより、将来負担比率の算定が発生していない。</t>
    <rPh sb="0" eb="3">
      <t>チホウサイ</t>
    </rPh>
    <rPh sb="4" eb="6">
      <t>ハッコウ</t>
    </rPh>
    <rPh sb="7" eb="9">
      <t>ヨクセイ</t>
    </rPh>
    <rPh sb="19" eb="21">
      <t>ショウライ</t>
    </rPh>
    <rPh sb="21" eb="23">
      <t>フタン</t>
    </rPh>
    <rPh sb="23" eb="25">
      <t>ヒリツ</t>
    </rPh>
    <rPh sb="26" eb="28">
      <t>サンテイ</t>
    </rPh>
    <rPh sb="29" eb="31">
      <t>ハッセイ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</si>
  <si>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</si>
  <si>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</si>
  <si>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</si>
  <si>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</si>
  <si>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</si>
  <si>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</si>
  <si>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推移してきたが、平成２７年度より類似団体平均値を上回っている。これは、公営企業会計の元利償還金が上昇したことが主な要因である。また、将来負担比率は平成２６年度以降0％で推移しており、今後も計画的に地方債発行額の平準化を図り、健全な財政運営に努める。</t>
    <rPh sb="0" eb="2">
      <t>ジッシツ</t>
    </rPh>
    <rPh sb="2" eb="4">
      <t>コウサイ</t>
    </rPh>
    <rPh sb="4" eb="5">
      <t>ヒ</t>
    </rPh>
    <rPh sb="5" eb="7">
      <t>ヒリツ</t>
    </rPh>
    <rPh sb="8" eb="10">
      <t>ルイジ</t>
    </rPh>
    <rPh sb="10" eb="12">
      <t>ダンタイ</t>
    </rPh>
    <rPh sb="13" eb="15">
      <t>ヒカク</t>
    </rPh>
    <rPh sb="17" eb="18">
      <t>ヒク</t>
    </rPh>
    <rPh sb="19" eb="21">
      <t>スイジュン</t>
    </rPh>
    <rPh sb="22" eb="24">
      <t>スイイ</t>
    </rPh>
    <rPh sb="30" eb="32">
      <t>ヘイセイ</t>
    </rPh>
    <rPh sb="34" eb="36">
      <t>ネンド</t>
    </rPh>
    <rPh sb="38" eb="40">
      <t>ルイジ</t>
    </rPh>
    <rPh sb="40" eb="42">
      <t>ダンタイ</t>
    </rPh>
    <rPh sb="42" eb="45">
      <t>ヘイキンチ</t>
    </rPh>
    <rPh sb="46" eb="48">
      <t>ウワマワ</t>
    </rPh>
    <rPh sb="57" eb="59">
      <t>コウエイ</t>
    </rPh>
    <rPh sb="59" eb="61">
      <t>キギョウ</t>
    </rPh>
    <rPh sb="61" eb="63">
      <t>カイケイ</t>
    </rPh>
    <rPh sb="64" eb="66">
      <t>ガンリ</t>
    </rPh>
    <rPh sb="66" eb="69">
      <t>ショウカンキン</t>
    </rPh>
    <rPh sb="70" eb="72">
      <t>ジョウショウ</t>
    </rPh>
    <rPh sb="77" eb="78">
      <t>オモ</t>
    </rPh>
    <rPh sb="79" eb="81">
      <t>ヨウイン</t>
    </rPh>
    <rPh sb="88" eb="90">
      <t>ショウライ</t>
    </rPh>
    <rPh sb="90" eb="92">
      <t>フタン</t>
    </rPh>
    <rPh sb="92" eb="94">
      <t>ヒリツ</t>
    </rPh>
    <rPh sb="95" eb="97">
      <t>ヘイセイ</t>
    </rPh>
    <rPh sb="99" eb="101">
      <t>ネンド</t>
    </rPh>
    <rPh sb="101" eb="103">
      <t>イコウ</t>
    </rPh>
    <rPh sb="106" eb="108">
      <t>スイイ</t>
    </rPh>
    <rPh sb="113" eb="115">
      <t>コンゴ</t>
    </rPh>
    <rPh sb="116" eb="119">
      <t>ケイカクテキ</t>
    </rPh>
    <rPh sb="120" eb="123">
      <t>チホウサイ</t>
    </rPh>
    <rPh sb="123" eb="126">
      <t>ハッコウガク</t>
    </rPh>
    <rPh sb="127" eb="130">
      <t>ヘイジュンカ</t>
    </rPh>
    <rPh sb="131" eb="132">
      <t>ハカ</t>
    </rPh>
    <rPh sb="134" eb="136">
      <t>ケンゼン</t>
    </rPh>
    <rPh sb="137" eb="139">
      <t>ザイセイ</t>
    </rPh>
    <rPh sb="139" eb="141">
      <t>ウンエイ</t>
    </rPh>
    <rPh sb="142" eb="143">
      <t>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</si>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</sst>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 fillId="0" borderId="0" xfId="16" applyFont="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BCC9-4C94-A7BC-7DB387352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78863</c:v>
                </c:pt>
                <c:pt idx="1">
                  <c:v>82245</c:v>
                </c:pt>
                <c:pt idx="2">
                  <c:v>56129</c:v>
                </c:pt>
                <c:pt idx="3">
                  <c:v>157392</c:v>
                </c:pt>
                <c:pt idx="4">
                  <c:v>133002</c:v>
                </c:pt>
              </c:numCache>
            </c:numRef>
          </c:val>
          <c:smooth val="0"/>
          <c:extLst xmlns:c16r2="http://schemas.microsoft.com/office/drawing/2015/06/chart">
            <c:ext xmlns:c16="http://schemas.microsoft.com/office/drawing/2014/chart" uri="{C3380CC4-5D6E-409C-BE32-E72D297353CC}">
              <c16:uniqueId val="{00000001-BCC9-4C94-A7BC-7DB387352E99}"/>
            </c:ext>
          </c:extLst>
        </c:ser>
        <c:dLbls>
          <c:showLegendKey val="0"/>
          <c:showVal val="0"/>
          <c:showCatName val="0"/>
          <c:showSerName val="0"/>
          <c:showPercent val="0"/>
          <c:showBubbleSize val="0"/>
        </c:dLbls>
        <c:marker val="1"/>
        <c:smooth val="0"/>
        <c:axId val="430449576"/>
        <c:axId val="430445656"/>
      </c:lineChart>
      <c:catAx>
        <c:axId val="430449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445656"/>
        <c:crosses val="autoZero"/>
        <c:auto val="1"/>
        <c:lblAlgn val="ctr"/>
        <c:lblOffset val="100"/>
        <c:tickLblSkip val="1"/>
        <c:tickMarkSkip val="1"/>
        <c:noMultiLvlLbl val="0"/>
      </c:catAx>
      <c:valAx>
        <c:axId val="4304456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449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15.06</c:v>
                </c:pt>
                <c:pt idx="1">
                  <c:v>12.03</c:v>
                </c:pt>
                <c:pt idx="2">
                  <c:v>13.45</c:v>
                </c:pt>
                <c:pt idx="3">
                  <c:v>15.06</c:v>
                </c:pt>
                <c:pt idx="4">
                  <c:v>10.09</c:v>
                </c:pt>
              </c:numCache>
            </c:numRef>
          </c:val>
          <c:extLst xmlns:c16r2="http://schemas.microsoft.com/office/drawing/2015/06/chart">
            <c:ext xmlns:c16="http://schemas.microsoft.com/office/drawing/2014/chart" uri="{C3380CC4-5D6E-409C-BE32-E72D297353CC}">
              <c16:uniqueId val="{00000000-35A7-4250-9540-5CC508CBC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51.97</c:v>
                </c:pt>
                <c:pt idx="1">
                  <c:v>52.43</c:v>
                </c:pt>
                <c:pt idx="2">
                  <c:v>53.03</c:v>
                </c:pt>
                <c:pt idx="3">
                  <c:v>52.84</c:v>
                </c:pt>
                <c:pt idx="4">
                  <c:v>53.16</c:v>
                </c:pt>
              </c:numCache>
            </c:numRef>
          </c:val>
          <c:extLst xmlns:c16r2="http://schemas.microsoft.com/office/drawing/2015/06/chart">
            <c:ext xmlns:c16="http://schemas.microsoft.com/office/drawing/2014/chart" uri="{C3380CC4-5D6E-409C-BE32-E72D297353CC}">
              <c16:uniqueId val="{00000001-35A7-4250-9540-5CC508CBCA9B}"/>
            </c:ext>
          </c:extLst>
        </c:ser>
        <c:dLbls>
          <c:showLegendKey val="0"/>
          <c:showVal val="0"/>
          <c:showCatName val="0"/>
          <c:showSerName val="0"/>
          <c:showPercent val="0"/>
          <c:showBubbleSize val="0"/>
        </c:dLbls>
        <c:gapWidth val="250"/>
        <c:overlap val="100"/>
        <c:axId val="430451144"/>
        <c:axId val="430444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6.24</c:v>
                </c:pt>
                <c:pt idx="1">
                  <c:v>-4.2699999999999996</c:v>
                </c:pt>
                <c:pt idx="2">
                  <c:v>3.59</c:v>
                </c:pt>
                <c:pt idx="3">
                  <c:v>-0.24</c:v>
                </c:pt>
                <c:pt idx="4">
                  <c:v>-6.25</c:v>
                </c:pt>
              </c:numCache>
            </c:numRef>
          </c:val>
          <c:smooth val="0"/>
          <c:extLst xmlns:c16r2="http://schemas.microsoft.com/office/drawing/2015/06/chart">
            <c:ext xmlns:c16="http://schemas.microsoft.com/office/drawing/2014/chart" uri="{C3380CC4-5D6E-409C-BE32-E72D297353CC}">
              <c16:uniqueId val="{00000002-35A7-4250-9540-5CC508CBCA9B}"/>
            </c:ext>
          </c:extLst>
        </c:ser>
        <c:dLbls>
          <c:showLegendKey val="0"/>
          <c:showVal val="0"/>
          <c:showCatName val="0"/>
          <c:showSerName val="0"/>
          <c:showPercent val="0"/>
          <c:showBubbleSize val="0"/>
        </c:dLbls>
        <c:marker val="1"/>
        <c:smooth val="0"/>
        <c:axId val="430451144"/>
        <c:axId val="430444872"/>
      </c:lineChart>
      <c:catAx>
        <c:axId val="43045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444872"/>
        <c:crosses val="autoZero"/>
        <c:auto val="1"/>
        <c:lblAlgn val="ctr"/>
        <c:lblOffset val="100"/>
        <c:tickLblSkip val="1"/>
        <c:tickMarkSkip val="1"/>
        <c:noMultiLvlLbl val="0"/>
      </c:catAx>
      <c:valAx>
        <c:axId val="43044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45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3A3-4E62-8C3B-95132758F4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A3-4E62-8C3B-95132758F4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3A3-4E62-8C3B-95132758F4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3A3-4E62-8C3B-95132758F4EA}"/>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0.27</c:v>
                </c:pt>
                <c:pt idx="2">
                  <c:v>#N/A</c:v>
                </c:pt>
                <c:pt idx="3">
                  <c:v>0.44</c:v>
                </c:pt>
                <c:pt idx="4">
                  <c:v>#N/A</c:v>
                </c:pt>
                <c:pt idx="5">
                  <c:v>0.38</c:v>
                </c:pt>
                <c:pt idx="6">
                  <c:v>#N/A</c:v>
                </c:pt>
                <c:pt idx="7">
                  <c:v>0.43</c:v>
                </c:pt>
                <c:pt idx="8">
                  <c:v>#N/A</c:v>
                </c:pt>
                <c:pt idx="9">
                  <c:v>0.27</c:v>
                </c:pt>
              </c:numCache>
            </c:numRef>
          </c:val>
          <c:extLst xmlns:c16r2="http://schemas.microsoft.com/office/drawing/2015/06/chart">
            <c:ext xmlns:c16="http://schemas.microsoft.com/office/drawing/2014/chart" uri="{C3380CC4-5D6E-409C-BE32-E72D297353CC}">
              <c16:uniqueId val="{00000004-83A3-4E62-8C3B-95132758F4EA}"/>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0.42</c:v>
                </c:pt>
                <c:pt idx="4">
                  <c:v>#N/A</c:v>
                </c:pt>
                <c:pt idx="5">
                  <c:v>0.4</c:v>
                </c:pt>
                <c:pt idx="6">
                  <c:v>#N/A</c:v>
                </c:pt>
                <c:pt idx="7">
                  <c:v>0.38</c:v>
                </c:pt>
                <c:pt idx="8">
                  <c:v>#N/A</c:v>
                </c:pt>
                <c:pt idx="9">
                  <c:v>0.31</c:v>
                </c:pt>
              </c:numCache>
            </c:numRef>
          </c:val>
          <c:extLst xmlns:c16r2="http://schemas.microsoft.com/office/drawing/2015/06/chart">
            <c:ext xmlns:c16="http://schemas.microsoft.com/office/drawing/2014/chart" uri="{C3380CC4-5D6E-409C-BE32-E72D297353CC}">
              <c16:uniqueId val="{00000005-83A3-4E62-8C3B-95132758F4EA}"/>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1.66</c:v>
                </c:pt>
                <c:pt idx="2">
                  <c:v>#N/A</c:v>
                </c:pt>
                <c:pt idx="3">
                  <c:v>0.74</c:v>
                </c:pt>
                <c:pt idx="4">
                  <c:v>#N/A</c:v>
                </c:pt>
                <c:pt idx="5">
                  <c:v>0.51</c:v>
                </c:pt>
                <c:pt idx="6">
                  <c:v>#N/A</c:v>
                </c:pt>
                <c:pt idx="7">
                  <c:v>2.1800000000000002</c:v>
                </c:pt>
                <c:pt idx="8">
                  <c:v>#N/A</c:v>
                </c:pt>
                <c:pt idx="9">
                  <c:v>1.91</c:v>
                </c:pt>
              </c:numCache>
            </c:numRef>
          </c:val>
          <c:extLst xmlns:c16r2="http://schemas.microsoft.com/office/drawing/2015/06/chart">
            <c:ext xmlns:c16="http://schemas.microsoft.com/office/drawing/2014/chart" uri="{C3380CC4-5D6E-409C-BE32-E72D297353CC}">
              <c16:uniqueId val="{00000006-83A3-4E62-8C3B-95132758F4EA}"/>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1.34</c:v>
                </c:pt>
                <c:pt idx="2">
                  <c:v>#N/A</c:v>
                </c:pt>
                <c:pt idx="3">
                  <c:v>0.93</c:v>
                </c:pt>
                <c:pt idx="4">
                  <c:v>#N/A</c:v>
                </c:pt>
                <c:pt idx="5">
                  <c:v>2.0299999999999998</c:v>
                </c:pt>
                <c:pt idx="6">
                  <c:v>#N/A</c:v>
                </c:pt>
                <c:pt idx="7">
                  <c:v>2.62</c:v>
                </c:pt>
                <c:pt idx="8">
                  <c:v>#N/A</c:v>
                </c:pt>
                <c:pt idx="9">
                  <c:v>3.96</c:v>
                </c:pt>
              </c:numCache>
            </c:numRef>
          </c:val>
          <c:extLst xmlns:c16r2="http://schemas.microsoft.com/office/drawing/2015/06/chart">
            <c:ext xmlns:c16="http://schemas.microsoft.com/office/drawing/2014/chart" uri="{C3380CC4-5D6E-409C-BE32-E72D297353CC}">
              <c16:uniqueId val="{00000007-83A3-4E62-8C3B-95132758F4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15.06</c:v>
                </c:pt>
                <c:pt idx="2">
                  <c:v>#N/A</c:v>
                </c:pt>
                <c:pt idx="3">
                  <c:v>12.03</c:v>
                </c:pt>
                <c:pt idx="4">
                  <c:v>#N/A</c:v>
                </c:pt>
                <c:pt idx="5">
                  <c:v>13.44</c:v>
                </c:pt>
                <c:pt idx="6">
                  <c:v>#N/A</c:v>
                </c:pt>
                <c:pt idx="7">
                  <c:v>15.14</c:v>
                </c:pt>
                <c:pt idx="8">
                  <c:v>#N/A</c:v>
                </c:pt>
                <c:pt idx="9">
                  <c:v>10.08</c:v>
                </c:pt>
              </c:numCache>
            </c:numRef>
          </c:val>
          <c:extLst xmlns:c16r2="http://schemas.microsoft.com/office/drawing/2015/06/chart">
            <c:ext xmlns:c16="http://schemas.microsoft.com/office/drawing/2014/chart" uri="{C3380CC4-5D6E-409C-BE32-E72D297353CC}">
              <c16:uniqueId val="{00000008-83A3-4E62-8C3B-95132758F4EA}"/>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0.04</c:v>
                </c:pt>
                <c:pt idx="2">
                  <c:v>#N/A</c:v>
                </c:pt>
                <c:pt idx="3">
                  <c:v>0.05</c:v>
                </c:pt>
                <c:pt idx="4">
                  <c:v>0.13</c:v>
                </c:pt>
                <c:pt idx="5">
                  <c:v>#N/A</c:v>
                </c:pt>
                <c:pt idx="6">
                  <c:v>#N/A</c:v>
                </c:pt>
                <c:pt idx="7">
                  <c:v>7.0000000000000007E-2</c:v>
                </c:pt>
                <c:pt idx="8">
                  <c:v>0.2</c:v>
                </c:pt>
                <c:pt idx="9">
                  <c:v>#N/A</c:v>
                </c:pt>
              </c:numCache>
            </c:numRef>
          </c:val>
          <c:extLst xmlns:c16r2="http://schemas.microsoft.com/office/drawing/2015/06/chart">
            <c:ext xmlns:c16="http://schemas.microsoft.com/office/drawing/2014/chart" uri="{C3380CC4-5D6E-409C-BE32-E72D297353CC}">
              <c16:uniqueId val="{00000009-83A3-4E62-8C3B-95132758F4EA}"/>
            </c:ext>
          </c:extLst>
        </c:ser>
        <c:dLbls>
          <c:showLegendKey val="0"/>
          <c:showVal val="0"/>
          <c:showCatName val="0"/>
          <c:showSerName val="0"/>
          <c:showPercent val="0"/>
          <c:showBubbleSize val="0"/>
        </c:dLbls>
        <c:gapWidth val="150"/>
        <c:overlap val="100"/>
        <c:axId val="430450752"/>
        <c:axId val="430448008"/>
      </c:barChart>
      <c:catAx>
        <c:axId val="4304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448008"/>
        <c:crosses val="autoZero"/>
        <c:auto val="1"/>
        <c:lblAlgn val="ctr"/>
        <c:lblOffset val="100"/>
        <c:tickLblSkip val="1"/>
        <c:tickMarkSkip val="1"/>
        <c:noMultiLvlLbl val="0"/>
      </c:catAx>
      <c:valAx>
        <c:axId val="430448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45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399</c:v>
                </c:pt>
                <c:pt idx="5">
                  <c:v>464</c:v>
                </c:pt>
                <c:pt idx="8">
                  <c:v>391</c:v>
                </c:pt>
                <c:pt idx="11">
                  <c:v>368</c:v>
                </c:pt>
                <c:pt idx="14">
                  <c:v>371</c:v>
                </c:pt>
              </c:numCache>
            </c:numRef>
          </c:val>
          <c:extLst xmlns:c16r2="http://schemas.microsoft.com/office/drawing/2015/06/chart">
            <c:ext xmlns:c16="http://schemas.microsoft.com/office/drawing/2014/chart" uri="{C3380CC4-5D6E-409C-BE32-E72D297353CC}">
              <c16:uniqueId val="{00000000-12D2-477D-B5BA-BDC4D8A078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D2-477D-B5BA-BDC4D8A078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2D2-477D-B5BA-BDC4D8A078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18</c:v>
                </c:pt>
                <c:pt idx="6">
                  <c:v>18</c:v>
                </c:pt>
                <c:pt idx="9">
                  <c:v>19</c:v>
                </c:pt>
                <c:pt idx="12">
                  <c:v>11</c:v>
                </c:pt>
              </c:numCache>
            </c:numRef>
          </c:val>
          <c:extLst xmlns:c16r2="http://schemas.microsoft.com/office/drawing/2015/06/chart">
            <c:ext xmlns:c16="http://schemas.microsoft.com/office/drawing/2014/chart" uri="{C3380CC4-5D6E-409C-BE32-E72D297353CC}">
              <c16:uniqueId val="{00000003-12D2-477D-B5BA-BDC4D8A078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142</c:v>
                </c:pt>
                <c:pt idx="3">
                  <c:v>158</c:v>
                </c:pt>
                <c:pt idx="6">
                  <c:v>178</c:v>
                </c:pt>
                <c:pt idx="9">
                  <c:v>149</c:v>
                </c:pt>
                <c:pt idx="12">
                  <c:v>160</c:v>
                </c:pt>
              </c:numCache>
            </c:numRef>
          </c:val>
          <c:extLst xmlns:c16r2="http://schemas.microsoft.com/office/drawing/2015/06/chart">
            <c:ext xmlns:c16="http://schemas.microsoft.com/office/drawing/2014/chart" uri="{C3380CC4-5D6E-409C-BE32-E72D297353CC}">
              <c16:uniqueId val="{00000004-12D2-477D-B5BA-BDC4D8A078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D2-477D-B5BA-BDC4D8A078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D2-477D-B5BA-BDC4D8A078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382</c:v>
                </c:pt>
                <c:pt idx="3">
                  <c:v>383</c:v>
                </c:pt>
                <c:pt idx="6">
                  <c:v>353</c:v>
                </c:pt>
                <c:pt idx="9">
                  <c:v>334</c:v>
                </c:pt>
                <c:pt idx="12">
                  <c:v>341</c:v>
                </c:pt>
              </c:numCache>
            </c:numRef>
          </c:val>
          <c:extLst xmlns:c16r2="http://schemas.microsoft.com/office/drawing/2015/06/chart">
            <c:ext xmlns:c16="http://schemas.microsoft.com/office/drawing/2014/chart" uri="{C3380CC4-5D6E-409C-BE32-E72D297353CC}">
              <c16:uniqueId val="{00000007-12D2-477D-B5BA-BDC4D8A078E5}"/>
            </c:ext>
          </c:extLst>
        </c:ser>
        <c:dLbls>
          <c:showLegendKey val="0"/>
          <c:showVal val="0"/>
          <c:showCatName val="0"/>
          <c:showSerName val="0"/>
          <c:showPercent val="0"/>
          <c:showBubbleSize val="0"/>
        </c:dLbls>
        <c:gapWidth val="100"/>
        <c:overlap val="100"/>
        <c:axId val="430451536"/>
        <c:axId val="430447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143</c:v>
                </c:pt>
                <c:pt idx="2">
                  <c:v>#N/A</c:v>
                </c:pt>
                <c:pt idx="3">
                  <c:v>#N/A</c:v>
                </c:pt>
                <c:pt idx="4">
                  <c:v>95</c:v>
                </c:pt>
                <c:pt idx="5">
                  <c:v>#N/A</c:v>
                </c:pt>
                <c:pt idx="6">
                  <c:v>#N/A</c:v>
                </c:pt>
                <c:pt idx="7">
                  <c:v>158</c:v>
                </c:pt>
                <c:pt idx="8">
                  <c:v>#N/A</c:v>
                </c:pt>
                <c:pt idx="9">
                  <c:v>#N/A</c:v>
                </c:pt>
                <c:pt idx="10">
                  <c:v>134</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12D2-477D-B5BA-BDC4D8A078E5}"/>
            </c:ext>
          </c:extLst>
        </c:ser>
        <c:dLbls>
          <c:showLegendKey val="0"/>
          <c:showVal val="0"/>
          <c:showCatName val="0"/>
          <c:showSerName val="0"/>
          <c:showPercent val="0"/>
          <c:showBubbleSize val="0"/>
        </c:dLbls>
        <c:marker val="1"/>
        <c:smooth val="0"/>
        <c:axId val="430451536"/>
        <c:axId val="430447224"/>
      </c:lineChart>
      <c:catAx>
        <c:axId val="43045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447224"/>
        <c:crosses val="autoZero"/>
        <c:auto val="1"/>
        <c:lblAlgn val="ctr"/>
        <c:lblOffset val="100"/>
        <c:tickLblSkip val="1"/>
        <c:tickMarkSkip val="1"/>
        <c:noMultiLvlLbl val="0"/>
      </c:catAx>
      <c:valAx>
        <c:axId val="43044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45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2872</c:v>
                </c:pt>
                <c:pt idx="5">
                  <c:v>2778</c:v>
                </c:pt>
                <c:pt idx="8">
                  <c:v>2663</c:v>
                </c:pt>
                <c:pt idx="11">
                  <c:v>2911</c:v>
                </c:pt>
                <c:pt idx="14">
                  <c:v>2584</c:v>
                </c:pt>
              </c:numCache>
            </c:numRef>
          </c:val>
          <c:extLst xmlns:c16r2="http://schemas.microsoft.com/office/drawing/2015/06/chart">
            <c:ext xmlns:c16="http://schemas.microsoft.com/office/drawing/2014/chart" uri="{C3380CC4-5D6E-409C-BE32-E72D297353CC}">
              <c16:uniqueId val="{00000000-46A3-44E5-AAC0-1EDAF60BD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291</c:v>
                </c:pt>
                <c:pt idx="5">
                  <c:v>266</c:v>
                </c:pt>
                <c:pt idx="8">
                  <c:v>241</c:v>
                </c:pt>
                <c:pt idx="11">
                  <c:v>278</c:v>
                </c:pt>
                <c:pt idx="14">
                  <c:v>344</c:v>
                </c:pt>
              </c:numCache>
            </c:numRef>
          </c:val>
          <c:extLst xmlns:c16r2="http://schemas.microsoft.com/office/drawing/2015/06/chart">
            <c:ext xmlns:c16="http://schemas.microsoft.com/office/drawing/2014/chart" uri="{C3380CC4-5D6E-409C-BE32-E72D297353CC}">
              <c16:uniqueId val="{00000001-46A3-44E5-AAC0-1EDAF60BD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2385</c:v>
                </c:pt>
                <c:pt idx="5">
                  <c:v>2392</c:v>
                </c:pt>
                <c:pt idx="8">
                  <c:v>2418</c:v>
                </c:pt>
                <c:pt idx="11">
                  <c:v>2359</c:v>
                </c:pt>
                <c:pt idx="14">
                  <c:v>2447</c:v>
                </c:pt>
              </c:numCache>
            </c:numRef>
          </c:val>
          <c:extLst xmlns:c16r2="http://schemas.microsoft.com/office/drawing/2015/06/chart">
            <c:ext xmlns:c16="http://schemas.microsoft.com/office/drawing/2014/chart" uri="{C3380CC4-5D6E-409C-BE32-E72D297353CC}">
              <c16:uniqueId val="{00000002-46A3-44E5-AAC0-1EDAF60BD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A3-44E5-AAC0-1EDAF60BD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A3-44E5-AAC0-1EDAF60BD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A3-44E5-AAC0-1EDAF60BD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571</c:v>
                </c:pt>
                <c:pt idx="3">
                  <c:v>507</c:v>
                </c:pt>
                <c:pt idx="6">
                  <c:v>500</c:v>
                </c:pt>
                <c:pt idx="9">
                  <c:v>461</c:v>
                </c:pt>
                <c:pt idx="12">
                  <c:v>431</c:v>
                </c:pt>
              </c:numCache>
            </c:numRef>
          </c:val>
          <c:extLst xmlns:c16r2="http://schemas.microsoft.com/office/drawing/2015/06/chart">
            <c:ext xmlns:c16="http://schemas.microsoft.com/office/drawing/2014/chart" uri="{C3380CC4-5D6E-409C-BE32-E72D297353CC}">
              <c16:uniqueId val="{00000006-46A3-44E5-AAC0-1EDAF60BD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c:v>
                </c:pt>
                <c:pt idx="3">
                  <c:v>45</c:v>
                </c:pt>
                <c:pt idx="6">
                  <c:v>70</c:v>
                </c:pt>
                <c:pt idx="9">
                  <c:v>54</c:v>
                </c:pt>
                <c:pt idx="12">
                  <c:v>41</c:v>
                </c:pt>
              </c:numCache>
            </c:numRef>
          </c:val>
          <c:extLst xmlns:c16r2="http://schemas.microsoft.com/office/drawing/2015/06/chart">
            <c:ext xmlns:c16="http://schemas.microsoft.com/office/drawing/2014/chart" uri="{C3380CC4-5D6E-409C-BE32-E72D297353CC}">
              <c16:uniqueId val="{00000007-46A3-44E5-AAC0-1EDAF60BD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1611</c:v>
                </c:pt>
                <c:pt idx="3">
                  <c:v>1534</c:v>
                </c:pt>
                <c:pt idx="6">
                  <c:v>1414</c:v>
                </c:pt>
                <c:pt idx="9">
                  <c:v>1363</c:v>
                </c:pt>
                <c:pt idx="12">
                  <c:v>1268</c:v>
                </c:pt>
              </c:numCache>
            </c:numRef>
          </c:val>
          <c:extLst xmlns:c16r2="http://schemas.microsoft.com/office/drawing/2015/06/chart">
            <c:ext xmlns:c16="http://schemas.microsoft.com/office/drawing/2014/chart" uri="{C3380CC4-5D6E-409C-BE32-E72D297353CC}">
              <c16:uniqueId val="{00000008-46A3-44E5-AAC0-1EDAF60BD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6A3-44E5-AAC0-1EDAF60BD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3401</c:v>
                </c:pt>
                <c:pt idx="3">
                  <c:v>3252</c:v>
                </c:pt>
                <c:pt idx="6">
                  <c:v>3104</c:v>
                </c:pt>
                <c:pt idx="9">
                  <c:v>3319</c:v>
                </c:pt>
                <c:pt idx="12">
                  <c:v>3370</c:v>
                </c:pt>
              </c:numCache>
            </c:numRef>
          </c:val>
          <c:extLst xmlns:c16r2="http://schemas.microsoft.com/office/drawing/2015/06/chart">
            <c:ext xmlns:c16="http://schemas.microsoft.com/office/drawing/2014/chart" uri="{C3380CC4-5D6E-409C-BE32-E72D297353CC}">
              <c16:uniqueId val="{0000000A-46A3-44E5-AAC0-1EDAF60BDA23}"/>
            </c:ext>
          </c:extLst>
        </c:ser>
        <c:dLbls>
          <c:showLegendKey val="0"/>
          <c:showVal val="0"/>
          <c:showCatName val="0"/>
          <c:showSerName val="0"/>
          <c:showPercent val="0"/>
          <c:showBubbleSize val="0"/>
        </c:dLbls>
        <c:gapWidth val="100"/>
        <c:overlap val="100"/>
        <c:axId val="430447616"/>
        <c:axId val="43044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6A3-44E5-AAC0-1EDAF60BDA23}"/>
            </c:ext>
          </c:extLst>
        </c:ser>
        <c:dLbls>
          <c:showLegendKey val="0"/>
          <c:showVal val="0"/>
          <c:showCatName val="0"/>
          <c:showSerName val="0"/>
          <c:showPercent val="0"/>
          <c:showBubbleSize val="0"/>
        </c:dLbls>
        <c:marker val="1"/>
        <c:smooth val="0"/>
        <c:axId val="430447616"/>
        <c:axId val="430448400"/>
      </c:lineChart>
      <c:catAx>
        <c:axId val="4304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448400"/>
        <c:crosses val="autoZero"/>
        <c:auto val="1"/>
        <c:lblAlgn val="ctr"/>
        <c:lblOffset val="100"/>
        <c:tickLblSkip val="1"/>
        <c:tickMarkSkip val="1"/>
        <c:noMultiLvlLbl val="0"/>
      </c:catAx>
      <c:valAx>
        <c:axId val="43044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44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1036</c:v>
                </c:pt>
                <c:pt idx="1">
                  <c:v>1007</c:v>
                </c:pt>
                <c:pt idx="2">
                  <c:v>990</c:v>
                </c:pt>
              </c:numCache>
            </c:numRef>
          </c:val>
          <c:extLst xmlns:c16r2="http://schemas.microsoft.com/office/drawing/2015/06/chart">
            <c:ext xmlns:c16="http://schemas.microsoft.com/office/drawing/2014/chart" uri="{C3380CC4-5D6E-409C-BE32-E72D297353CC}">
              <c16:uniqueId val="{00000000-AD75-4B68-8CAE-7EF9F6FF7C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336</c:v>
                </c:pt>
                <c:pt idx="1">
                  <c:v>337</c:v>
                </c:pt>
                <c:pt idx="2">
                  <c:v>337</c:v>
                </c:pt>
              </c:numCache>
            </c:numRef>
          </c:val>
          <c:extLst xmlns:c16r2="http://schemas.microsoft.com/office/drawing/2015/06/chart">
            <c:ext xmlns:c16="http://schemas.microsoft.com/office/drawing/2014/chart" uri="{C3380CC4-5D6E-409C-BE32-E72D297353CC}">
              <c16:uniqueId val="{00000001-AD75-4B68-8CAE-7EF9F6FF7C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559</c:v>
                </c:pt>
                <c:pt idx="1">
                  <c:v>572</c:v>
                </c:pt>
                <c:pt idx="2">
                  <c:v>583</c:v>
                </c:pt>
              </c:numCache>
            </c:numRef>
          </c:val>
          <c:extLst xmlns:c16r2="http://schemas.microsoft.com/office/drawing/2015/06/chart">
            <c:ext xmlns:c16="http://schemas.microsoft.com/office/drawing/2014/chart" uri="{C3380CC4-5D6E-409C-BE32-E72D297353CC}">
              <c16:uniqueId val="{00000002-AD75-4B68-8CAE-7EF9F6FF7C2C}"/>
            </c:ext>
          </c:extLst>
        </c:ser>
        <c:dLbls>
          <c:showLegendKey val="0"/>
          <c:showVal val="0"/>
          <c:showCatName val="0"/>
          <c:showSerName val="0"/>
          <c:showPercent val="0"/>
          <c:showBubbleSize val="0"/>
        </c:dLbls>
        <c:gapWidth val="120"/>
        <c:overlap val="100"/>
        <c:axId val="440323728"/>
        <c:axId val="440324120"/>
      </c:barChart>
      <c:catAx>
        <c:axId val="44032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324120"/>
        <c:crosses val="autoZero"/>
        <c:auto val="1"/>
        <c:lblAlgn val="ctr"/>
        <c:lblOffset val="100"/>
        <c:tickLblSkip val="1"/>
        <c:tickMarkSkip val="1"/>
        <c:noMultiLvlLbl val="0"/>
      </c:catAx>
      <c:valAx>
        <c:axId val="440324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32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26-49D0-995D-B45E28BD1F97}"/>
                </c:ext>
                <c:ext xmlns:c15="http://schemas.microsoft.com/office/drawing/2012/chart" uri="{CE6537A1-D6FC-4f65-9D91-7224C49458BB}">
                  <c15:dlblFieldTable>
                    <c15:dlblFTEntry>
                      <c15:txfldGUID>{9AEE07B5-F983-499B-BF4C-FAC80C150E58}</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26-49D0-995D-B45E28BD1F97}"/>
                </c:ext>
                <c:ext xmlns:c15="http://schemas.microsoft.com/office/drawing/2012/chart" uri="{CE6537A1-D6FC-4f65-9D91-7224C49458BB}">
                  <c15:dlblFieldTable>
                    <c15:dlblFTEntry>
                      <c15:txfldGUID>{931BA451-AB5E-4A07-9F18-707B72FA7567}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26-49D0-995D-B45E28BD1F97}"/>
                </c:ext>
                <c:ext xmlns:c15="http://schemas.microsoft.com/office/drawing/2012/chart" uri="{CE6537A1-D6FC-4f65-9D91-7224C49458BB}">
                  <c15:dlblFieldTable>
                    <c15:dlblFTEntry>
                      <c15:txfldGUID>{493B165E-19F1-4914-8B6D-83699B60C9E5}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26-49D0-995D-B45E28BD1F97}"/>
                </c:ext>
                <c:ext xmlns:c15="http://schemas.microsoft.com/office/drawing/2012/chart" uri="{CE6537A1-D6FC-4f65-9D91-7224C49458BB}">
                  <c15:dlblFieldTable>
                    <c15:dlblFTEntry>
                      <c15:txfldGUID>{CEAE9B57-3875-4C02-A03C-3C042E45D7ED}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26-49D0-995D-B45E28BD1F97}"/>
                </c:ext>
                <c:ext xmlns:c15="http://schemas.microsoft.com/office/drawing/2012/chart" uri="{CE6537A1-D6FC-4f65-9D91-7224C49458BB}">
                  <c15:dlblFieldTable>
                    <c15:dlblFTEntry>
                      <c15:txfldGUID>{8C9D46F1-B987-4276-A994-041BB3A7A58E}</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26-49D0-995D-B45E28BD1F97}"/>
                </c:ext>
                <c:ext xmlns:c15="http://schemas.microsoft.com/office/drawing/2012/chart" uri="{CE6537A1-D6FC-4f65-9D91-7224C49458BB}">
                  <c15:dlblFieldTable>
                    <c15:dlblFTEntry>
                      <c15:txfldGUID>{FDCF84CE-5264-41C4-80A1-4D889F200F07}</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26-49D0-995D-B45E28BD1F97}"/>
                </c:ext>
                <c:ext xmlns:c15="http://schemas.microsoft.com/office/drawing/2012/chart" uri="{CE6537A1-D6FC-4f65-9D91-7224C49458BB}">
                  <c15:dlblFieldTable>
                    <c15:dlblFTEntry>
                      <c15:txfldGUID>{04F0D8AC-A7E0-41BD-8923-06F01ABA2610}</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26-49D0-995D-B45E28BD1F97}"/>
                </c:ext>
                <c:ext xmlns:c15="http://schemas.microsoft.com/office/drawing/2012/chart" uri="{CE6537A1-D6FC-4f65-9D91-7224C49458BB}">
                  <c15:dlblFieldTable>
                    <c15:dlblFTEntry>
                      <c15:txfldGUID>{17EFCFE8-D647-4371-BC94-905593C60C61}</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26-49D0-995D-B45E28BD1F97}"/>
                </c:ext>
                <c:ext xmlns:c15="http://schemas.microsoft.com/office/drawing/2012/chart" uri="{CE6537A1-D6FC-4f65-9D91-7224C49458BB}">
                  <c15:dlblFieldTable>
                    <c15:dlblFTEntry>
                      <c15:txfldGUID>{38FD940E-0048-47F9-9EB0-DAE6F111F091}</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47.1</c:v>
                </c:pt>
                <c:pt idx="24">
                  <c:v>74.8</c:v>
                </c:pt>
              </c:numCache>
            </c:numRef>
          </c:xVal>
          <c:yVal>
            <c:numRef>
              <c:f>[1]公会計指標分析・財政指標組合せ分析表!$BP$51:$DC$51</c:f>
              <c:numCache>
                <c:formatCode>General</c:formatCode>
                <c:ptCount val="40"/>
              </c:numCache>
            </c:numRef>
          </c:yVal>
          <c:smooth val="0"/>
          <c:extLst xmlns:c16r2="http://schemas.microsoft.com/office/drawing/2015/06/chart">
            <c:ext xmlns:c16="http://schemas.microsoft.com/office/drawing/2014/chart" uri="{C3380CC4-5D6E-409C-BE32-E72D297353CC}">
              <c16:uniqueId val="{00000009-5C26-49D0-995D-B45E28BD1F9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26-49D0-995D-B45E28BD1F97}"/>
                </c:ext>
                <c:ext xmlns:c15="http://schemas.microsoft.com/office/drawing/2012/chart" uri="{CE6537A1-D6FC-4f65-9D91-7224C49458BB}">
                  <c15:dlblFieldTable>
                    <c15:dlblFTEntry>
                      <c15:txfldGUID>{A42773EB-6B34-4EC3-8D36-F62F8D1CAFAC}</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26-49D0-995D-B45E28BD1F97}"/>
                </c:ext>
                <c:ext xmlns:c15="http://schemas.microsoft.com/office/drawing/2012/chart" uri="{CE6537A1-D6FC-4f65-9D91-7224C49458BB}">
                  <c15:dlblFieldTable>
                    <c15:dlblFTEntry>
                      <c15:txfldGUID>{AD0351B4-B1E9-47D9-9992-26649E5E170C}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26-49D0-995D-B45E28BD1F97}"/>
                </c:ext>
                <c:ext xmlns:c15="http://schemas.microsoft.com/office/drawing/2012/chart" uri="{CE6537A1-D6FC-4f65-9D91-7224C49458BB}">
                  <c15:dlblFieldTable>
                    <c15:dlblFTEntry>
                      <c15:txfldGUID>{FD70FB17-A7FC-4CC4-8A73-A683B02FBB13}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26-49D0-995D-B45E28BD1F97}"/>
                </c:ext>
                <c:ext xmlns:c15="http://schemas.microsoft.com/office/drawing/2012/chart" uri="{CE6537A1-D6FC-4f65-9D91-7224C49458BB}">
                  <c15:dlblFieldTable>
                    <c15:dlblFTEntry>
                      <c15:txfldGUID>{465ECFDB-C000-4D84-816D-60240E6B371A}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26-49D0-995D-B45E28BD1F97}"/>
                </c:ext>
                <c:ext xmlns:c15="http://schemas.microsoft.com/office/drawing/2012/chart" uri="{CE6537A1-D6FC-4f65-9D91-7224C49458BB}">
                  <c15:dlblFieldTable>
                    <c15:dlblFTEntry>
                      <c15:txfldGUID>{DAA89FB4-E6BA-4ADC-B3BD-6526D633E016}</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26-49D0-995D-B45E28BD1F97}"/>
                </c:ext>
                <c:ext xmlns:c15="http://schemas.microsoft.com/office/drawing/2012/chart" uri="{CE6537A1-D6FC-4f65-9D91-7224C49458BB}">
                  <c15:dlblFieldTable>
                    <c15:dlblFTEntry>
                      <c15:txfldGUID>{88F54219-6028-4C55-AA2B-4B347A4D1E3E}</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26-49D0-995D-B45E28BD1F97}"/>
                </c:ext>
                <c:ext xmlns:c15="http://schemas.microsoft.com/office/drawing/2012/chart" uri="{CE6537A1-D6FC-4f65-9D91-7224C49458BB}">
                  <c15:dlblFieldTable>
                    <c15:dlblFTEntry>
                      <c15:txfldGUID>{AE07F013-6774-4F93-88E9-0DB5AA895582}</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26-49D0-995D-B45E28BD1F97}"/>
                </c:ext>
                <c:ext xmlns:c15="http://schemas.microsoft.com/office/drawing/2012/chart" uri="{CE6537A1-D6FC-4f65-9D91-7224C49458BB}">
                  <c15:dlblFieldTable>
                    <c15:dlblFTEntry>
                      <c15:txfldGUID>{67B58BD7-FF0A-4FFB-A865-82DC98ACD10E}</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26-49D0-995D-B45E28BD1F97}"/>
                </c:ext>
                <c:ext xmlns:c15="http://schemas.microsoft.com/office/drawing/2012/chart" uri="{CE6537A1-D6FC-4f65-9D91-7224C49458BB}">
                  <c15:dlblFieldTable>
                    <c15:dlblFTEntry>
                      <c15:txfldGUID>{F93FAC84-716D-4886-89D6-19506906FE63}</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54.2</c:v>
                </c:pt>
                <c:pt idx="24">
                  <c:v>56.3</c:v>
                </c:pt>
              </c:numCache>
            </c:numRef>
          </c:xVal>
          <c:yVal>
            <c:numRef>
              <c:f>[1]公会計指標分析・財政指標組合せ分析表!$BP$55:$DC$55</c:f>
              <c:numCache>
                <c:formatCode>General</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5C26-49D0-995D-B45E28BD1F97}"/>
            </c:ext>
          </c:extLst>
        </c:ser>
        <c:dLbls>
          <c:showLegendKey val="0"/>
          <c:showVal val="1"/>
          <c:showCatName val="0"/>
          <c:showSerName val="0"/>
          <c:showPercent val="0"/>
          <c:showBubbleSize val="0"/>
        </c:dLbls>
        <c:axId val="440328040"/>
        <c:axId val="440324904"/>
      </c:scatterChart>
      <c:valAx>
        <c:axId val="44032804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324904"/>
        <c:crosses val="autoZero"/>
        <c:crossBetween val="midCat"/>
      </c:valAx>
      <c:valAx>
        <c:axId val="4403249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328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92-452A-B38D-BBDF67FFBD1B}"/>
                </c:ext>
                <c:ext xmlns:c15="http://schemas.microsoft.com/office/drawing/2012/chart" uri="{CE6537A1-D6FC-4f65-9D91-7224C49458BB}">
                  <c15:dlblFieldTable>
                    <c15:dlblFTEntry>
                      <c15:txfldGUID>{A9A04AF3-C502-450E-8890-6C39529D6152}</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92-452A-B38D-BBDF67FFBD1B}"/>
                </c:ext>
                <c:ext xmlns:c15="http://schemas.microsoft.com/office/drawing/2012/chart" uri="{CE6537A1-D6FC-4f65-9D91-7224C49458BB}">
                  <c15:dlblFieldTable>
                    <c15:dlblFTEntry>
                      <c15:txfldGUID>{D618E9D8-187C-4E68-AA27-510F2EDFDCEC}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92-452A-B38D-BBDF67FFBD1B}"/>
                </c:ext>
                <c:ext xmlns:c15="http://schemas.microsoft.com/office/drawing/2012/chart" uri="{CE6537A1-D6FC-4f65-9D91-7224C49458BB}">
                  <c15:dlblFieldTable>
                    <c15:dlblFTEntry>
                      <c15:txfldGUID>{D57EDE44-356F-406F-93F8-E278A9CE2167}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92-452A-B38D-BBDF67FFBD1B}"/>
                </c:ext>
                <c:ext xmlns:c15="http://schemas.microsoft.com/office/drawing/2012/chart" uri="{CE6537A1-D6FC-4f65-9D91-7224C49458BB}">
                  <c15:dlblFieldTable>
                    <c15:dlblFTEntry>
                      <c15:txfldGUID>{0EA1825F-615D-4822-9390-5A488F4F214A}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92-452A-B38D-BBDF67FFBD1B}"/>
                </c:ext>
                <c:ext xmlns:c15="http://schemas.microsoft.com/office/drawing/2012/chart" uri="{CE6537A1-D6FC-4f65-9D91-7224C49458BB}">
                  <c15:dlblFieldTable>
                    <c15:dlblFTEntry>
                      <c15:txfldGUID>{191FCDCC-A220-4E70-A728-5A84EBB5C3A7}</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92-452A-B38D-BBDF67FFBD1B}"/>
                </c:ext>
                <c:ext xmlns:c15="http://schemas.microsoft.com/office/drawing/2012/chart" uri="{CE6537A1-D6FC-4f65-9D91-7224C49458BB}">
                  <c15:dlblFieldTable>
                    <c15:dlblFTEntry>
                      <c15:txfldGUID>{2162A4E1-F22E-4670-AAF4-67795C26E3E5}</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92-452A-B38D-BBDF67FFBD1B}"/>
                </c:ext>
                <c:ext xmlns:c15="http://schemas.microsoft.com/office/drawing/2012/chart" uri="{CE6537A1-D6FC-4f65-9D91-7224C49458BB}">
                  <c15:dlblFieldTable>
                    <c15:dlblFTEntry>
                      <c15:txfldGUID>{094B74D6-7B46-4586-9256-6DE3DA918741}</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92-452A-B38D-BBDF67FFBD1B}"/>
                </c:ext>
                <c:ext xmlns:c15="http://schemas.microsoft.com/office/drawing/2012/chart" uri="{CE6537A1-D6FC-4f65-9D91-7224C49458BB}">
                  <c15:dlblFieldTable>
                    <c15:dlblFTEntry>
                      <c15:txfldGUID>{4DB0A528-282E-4CDC-B584-2F9CC3493897}</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92-452A-B38D-BBDF67FFBD1B}"/>
                </c:ext>
                <c:ext xmlns:c15="http://schemas.microsoft.com/office/drawing/2012/chart" uri="{CE6537A1-D6FC-4f65-9D91-7224C49458BB}">
                  <c15:dlblFieldTable>
                    <c15:dlblFTEntry>
                      <c15:txfldGUID>{B3794751-0E69-409B-B03D-F47F93ECAA27}</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8.3000000000000007</c:v>
                </c:pt>
                <c:pt idx="8">
                  <c:v>7.9</c:v>
                </c:pt>
                <c:pt idx="16">
                  <c:v>9.6</c:v>
                </c:pt>
                <c:pt idx="24">
                  <c:v>9.4</c:v>
                </c:pt>
                <c:pt idx="32">
                  <c:v>9.1999999999999993</c:v>
                </c:pt>
              </c:numCache>
            </c:numRef>
          </c:xVal>
          <c:yVal>
            <c:numRef>
              <c:f>[1]公会計指標分析・財政指標組合せ分析表!$BP$73:$DC$73</c:f>
              <c:numCache>
                <c:formatCode>General</c:formatCode>
                <c:ptCount val="40"/>
                <c:pt idx="0">
                  <c:v>5.9</c:v>
                </c:pt>
              </c:numCache>
            </c:numRef>
          </c:yVal>
          <c:smooth val="0"/>
          <c:extLst xmlns:c16r2="http://schemas.microsoft.com/office/drawing/2015/06/chart">
            <c:ext xmlns:c16="http://schemas.microsoft.com/office/drawing/2014/chart" uri="{C3380CC4-5D6E-409C-BE32-E72D297353CC}">
              <c16:uniqueId val="{00000009-3D92-452A-B38D-BBDF67FFBD1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92-452A-B38D-BBDF67FFBD1B}"/>
                </c:ext>
                <c:ext xmlns:c15="http://schemas.microsoft.com/office/drawing/2012/chart" uri="{CE6537A1-D6FC-4f65-9D91-7224C49458BB}">
                  <c15:dlblFieldTable>
                    <c15:dlblFTEntry>
                      <c15:txfldGUID>{BE26D28B-AAF1-4DCE-B219-C7F5E6595A55}</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92-452A-B38D-BBDF67FFBD1B}"/>
                </c:ext>
                <c:ext xmlns:c15="http://schemas.microsoft.com/office/drawing/2012/chart" uri="{CE6537A1-D6FC-4f65-9D91-7224C49458BB}">
                  <c15:dlblFieldTable>
                    <c15:dlblFTEntry>
                      <c15:txfldGUID>{3A88F373-B047-48A5-BD5F-5475726C74EE}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92-452A-B38D-BBDF67FFBD1B}"/>
                </c:ext>
                <c:ext xmlns:c15="http://schemas.microsoft.com/office/drawing/2012/chart" uri="{CE6537A1-D6FC-4f65-9D91-7224C49458BB}">
                  <c15:dlblFieldTable>
                    <c15:dlblFTEntry>
                      <c15:txfldGUID>{226EAA12-6086-4D26-89A7-3769583AC281}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92-452A-B38D-BBDF67FFBD1B}"/>
                </c:ext>
                <c:ext xmlns:c15="http://schemas.microsoft.com/office/drawing/2012/chart" uri="{CE6537A1-D6FC-4f65-9D91-7224C49458BB}">
                  <c15:dlblFieldTable>
                    <c15:dlblFTEntry>
                      <c15:txfldGUID>{0F3B400B-74A0-487B-989B-0BCEA4F1F316}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92-452A-B38D-BBDF67FFBD1B}"/>
                </c:ext>
                <c:ext xmlns:c15="http://schemas.microsoft.com/office/drawing/2012/chart" uri="{CE6537A1-D6FC-4f65-9D91-7224C49458BB}">
                  <c15:dlblFieldTable>
                    <c15:dlblFTEntry>
                      <c15:txfldGUID>{AF9C6169-1E87-48FA-BF8D-8A8DD7130E1A}</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92-452A-B38D-BBDF67FFBD1B}"/>
                </c:ext>
                <c:ext xmlns:c15="http://schemas.microsoft.com/office/drawing/2012/chart" uri="{CE6537A1-D6FC-4f65-9D91-7224C49458BB}">
                  <c15:dlblFieldTable>
                    <c15:dlblFTEntry>
                      <c15:txfldGUID>{DEAF8565-8AFB-41CB-A5AC-C9E3DA5ACA65}</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92-452A-B38D-BBDF67FFBD1B}"/>
                </c:ext>
                <c:ext xmlns:c15="http://schemas.microsoft.com/office/drawing/2012/chart" uri="{CE6537A1-D6FC-4f65-9D91-7224C49458BB}">
                  <c15:dlblFieldTable>
                    <c15:dlblFTEntry>
                      <c15:txfldGUID>{84B9DB31-5852-4512-9DF3-0E5269946754}</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92-452A-B38D-BBDF67FFBD1B}"/>
                </c:ext>
                <c:ext xmlns:c15="http://schemas.microsoft.com/office/drawing/2012/chart" uri="{CE6537A1-D6FC-4f65-9D91-7224C49458BB}">
                  <c15:dlblFieldTable>
                    <c15:dlblFTEntry>
                      <c15:txfldGUID>{A04E6C54-3729-4EDE-A2D6-DA890BED1101}</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92-452A-B38D-BBDF67FFBD1B}"/>
                </c:ext>
                <c:ext xmlns:c15="http://schemas.microsoft.com/office/drawing/2012/chart" uri="{CE6537A1-D6FC-4f65-9D91-7224C49458BB}">
                  <c15:dlblFieldTable>
                    <c15:dlblFTEntry>
                      <c15:txfldGUID>{DA198CB9-68F7-44C1-BA5E-D7D1333689A0}</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9.1999999999999993</c:v>
                </c:pt>
                <c:pt idx="8">
                  <c:v>8.1999999999999993</c:v>
                </c:pt>
                <c:pt idx="16">
                  <c:v>7.8</c:v>
                </c:pt>
                <c:pt idx="24">
                  <c:v>7.4</c:v>
                </c:pt>
                <c:pt idx="32">
                  <c:v>7.1</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D92-452A-B38D-BBDF67FFBD1B}"/>
            </c:ext>
          </c:extLst>
        </c:ser>
        <c:dLbls>
          <c:showLegendKey val="0"/>
          <c:showVal val="1"/>
          <c:showCatName val="0"/>
          <c:showSerName val="0"/>
          <c:showPercent val="0"/>
          <c:showBubbleSize val="0"/>
        </c:dLbls>
        <c:axId val="440330784"/>
        <c:axId val="440326472"/>
      </c:scatterChart>
      <c:valAx>
        <c:axId val="44033078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326472"/>
        <c:crosses val="autoZero"/>
        <c:crossBetween val="midCat"/>
      </c:valAx>
      <c:valAx>
        <c:axId val="440326472"/>
        <c:scaling>
          <c:orientation val="minMax"/>
          <c:max val="6.8999999999999995"/>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330784"/>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ポイント上昇したものの、類似団体平均に比べ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人口減少や、村内に中心となる産業がないため、自主財源に乏しく財政基盤が非常に弱い。未だ景気の回復が見られない状況にあり、税収の増加や誘致企業の進出等が思うように進まないため、ここ数年は横ばい状態が続いている。自主財源確保のため、基幹産業である農林業振興を中心に所得の向上を図り、税収の底上げ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ポイント上回っており財政の硬直化が進んでいる状況にある。扶助費や補助費、物件費等の固定経費を抑制し、</a:t>
          </a:r>
          <a:r>
            <a:rPr kumimoji="1" lang="ja-JP" altLang="en-US" sz="1300">
              <a:solidFill>
                <a:schemeClr val="tx1"/>
              </a:solidFill>
              <a:latin typeface="ＭＳ Ｐゴシック" panose="020B0600070205080204" pitchFamily="50" charset="-128"/>
              <a:ea typeface="ＭＳ Ｐゴシック" panose="020B0600070205080204" pitchFamily="50" charset="-128"/>
            </a:rPr>
            <a:t>税徴収の強化により</a:t>
          </a:r>
          <a:r>
            <a:rPr kumimoji="1" lang="ja-JP" altLang="en-US" sz="1300">
              <a:latin typeface="ＭＳ Ｐゴシック" panose="020B0600070205080204" pitchFamily="50" charset="-128"/>
              <a:ea typeface="ＭＳ Ｐゴシック" panose="020B0600070205080204" pitchFamily="50" charset="-128"/>
            </a:rPr>
            <a:t>村税等の自主財源の確保にも努める必要がある。また、事務事業等の根本的な見直しを行い、まずは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％を切るように歳入歳出の両面から改善を図る。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119562</xdr:rowOff>
    </xdr:from>
    <xdr:to>
      <xdr:col>23</xdr:col>
      <xdr:colOff>133350</xdr:colOff>
      <xdr:row>65</xdr:row>
      <xdr:rowOff>167822</xdr:rowOff>
    </xdr:to>
    <xdr:cxnSp macro="">
      <xdr:nvCxnSpPr>
        <xdr:cNvPr id="133" name="直線コネクタ 132"/>
        <xdr:cNvCxnSpPr/>
      </xdr:nvCxnSpPr>
      <xdr:spPr>
        <a:xfrm>
          <a:off x="4114800" y="112638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98878</xdr:rowOff>
    </xdr:from>
    <xdr:to>
      <xdr:col>19</xdr:col>
      <xdr:colOff>133350</xdr:colOff>
      <xdr:row>65</xdr:row>
      <xdr:rowOff>119562</xdr:rowOff>
    </xdr:to>
    <xdr:cxnSp macro="">
      <xdr:nvCxnSpPr>
        <xdr:cNvPr id="136" name="直線コネクタ 135"/>
        <xdr:cNvCxnSpPr/>
      </xdr:nvCxnSpPr>
      <xdr:spPr>
        <a:xfrm>
          <a:off x="3225800" y="112431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65</xdr:row>
      <xdr:rowOff>160927</xdr:rowOff>
    </xdr:to>
    <xdr:cxnSp macro="">
      <xdr:nvCxnSpPr>
        <xdr:cNvPr id="139" name="直線コネクタ 138"/>
        <xdr:cNvCxnSpPr/>
      </xdr:nvCxnSpPr>
      <xdr:spPr>
        <a:xfrm flipV="1">
          <a:off x="2336800" y="1124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160927</xdr:rowOff>
    </xdr:to>
    <xdr:cxnSp macro="">
      <xdr:nvCxnSpPr>
        <xdr:cNvPr id="142" name="直線コネクタ 141"/>
        <xdr:cNvCxnSpPr/>
      </xdr:nvCxnSpPr>
      <xdr:spPr>
        <a:xfrm>
          <a:off x="1447800" y="1110869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2" name="楕円 151"/>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89099</xdr:rowOff>
    </xdr:from>
    <xdr:ext cx="762000" cy="259045"/>
    <xdr:sp macro="" textlink="">
      <xdr:nvSpPr>
        <xdr:cNvPr id="153" name="財政構造の弾力性該当値テキスト"/>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68762</xdr:rowOff>
    </xdr:from>
    <xdr:to>
      <xdr:col>19</xdr:col>
      <xdr:colOff>184150</xdr:colOff>
      <xdr:row>65</xdr:row>
      <xdr:rowOff>170362</xdr:rowOff>
    </xdr:to>
    <xdr:sp macro="" textlink="">
      <xdr:nvSpPr>
        <xdr:cNvPr id="154" name="楕円 153"/>
        <xdr:cNvSpPr/>
      </xdr:nvSpPr>
      <xdr:spPr>
        <a:xfrm>
          <a:off x="4064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155139</xdr:rowOff>
    </xdr:from>
    <xdr:ext cx="736600" cy="259045"/>
    <xdr:sp macro="" textlink="">
      <xdr:nvSpPr>
        <xdr:cNvPr id="155" name="テキスト ボックス 154"/>
        <xdr:cNvSpPr txBox="1"/>
      </xdr:nvSpPr>
      <xdr:spPr>
        <a:xfrm>
          <a:off x="3733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6" name="楕円 155"/>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macro="" textlink="">
      <xdr:nvSpPr>
        <xdr:cNvPr id="157" name="テキスト ボックス 156"/>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110127</xdr:rowOff>
    </xdr:from>
    <xdr:to>
      <xdr:col>11</xdr:col>
      <xdr:colOff>82550</xdr:colOff>
      <xdr:row>66</xdr:row>
      <xdr:rowOff>40277</xdr:rowOff>
    </xdr:to>
    <xdr:sp macro="" textlink="">
      <xdr:nvSpPr>
        <xdr:cNvPr id="158" name="楕円 157"/>
        <xdr:cNvSpPr/>
      </xdr:nvSpPr>
      <xdr:spPr>
        <a:xfrm>
          <a:off x="2286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25054</xdr:rowOff>
    </xdr:from>
    <xdr:ext cx="762000" cy="259045"/>
    <xdr:sp macro="" textlink="">
      <xdr:nvSpPr>
        <xdr:cNvPr id="159" name="テキスト ボックス 158"/>
        <xdr:cNvSpPr txBox="1"/>
      </xdr:nvSpPr>
      <xdr:spPr>
        <a:xfrm>
          <a:off x="1955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0" name="楕円 159"/>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1" name="テキスト ボックス 160"/>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16,851</a:t>
          </a:r>
          <a:r>
            <a:rPr kumimoji="1" lang="ja-JP" altLang="en-US" sz="1300">
              <a:latin typeface="ＭＳ Ｐゴシック" panose="020B0600070205080204" pitchFamily="50" charset="-128"/>
              <a:ea typeface="ＭＳ Ｐゴシック" panose="020B0600070205080204" pitchFamily="50" charset="-128"/>
            </a:rPr>
            <a:t>円増となっており、年々増加傾向にある。施設の老朽化に伴う維持補修費と業務委託料等の物件費上昇が主な要因と推察される。類似団体平均と比較すると</a:t>
          </a:r>
          <a:r>
            <a:rPr kumimoji="1" lang="en-US" altLang="ja-JP" sz="1300">
              <a:latin typeface="ＭＳ Ｐゴシック" panose="020B0600070205080204" pitchFamily="50" charset="-128"/>
              <a:ea typeface="ＭＳ Ｐゴシック" panose="020B0600070205080204" pitchFamily="50" charset="-128"/>
            </a:rPr>
            <a:t>131,373</a:t>
          </a:r>
          <a:r>
            <a:rPr kumimoji="1" lang="ja-JP" altLang="en-US" sz="1300">
              <a:latin typeface="ＭＳ Ｐゴシック" panose="020B0600070205080204" pitchFamily="50" charset="-128"/>
              <a:ea typeface="ＭＳ Ｐゴシック" panose="020B0600070205080204" pitchFamily="50" charset="-128"/>
            </a:rPr>
            <a:t>円低くなっているが、これは職員の平均年齢が低いことが起因しているものとみられる。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昇給・昇格に伴う人件費の増加が見込まれるため、、年齢構成等を配慮した職員数の適正な管理を行っていく必要がある。また、施設の維持補修については「山江村公共施設等総合管理計画」に従い、施設の更新・統廃合を含めた長期計画により、経費の平準化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160300</xdr:rowOff>
    </xdr:from>
    <xdr:to>
      <xdr:col>23</xdr:col>
      <xdr:colOff>133350</xdr:colOff>
      <xdr:row>82</xdr:row>
      <xdr:rowOff>8212</xdr:rowOff>
    </xdr:to>
    <xdr:cxnSp macro="">
      <xdr:nvCxnSpPr>
        <xdr:cNvPr id="197" name="直線コネクタ 196"/>
        <xdr:cNvCxnSpPr/>
      </xdr:nvCxnSpPr>
      <xdr:spPr>
        <a:xfrm>
          <a:off x="4114800" y="14047750"/>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147932</xdr:rowOff>
    </xdr:from>
    <xdr:to>
      <xdr:col>19</xdr:col>
      <xdr:colOff>133350</xdr:colOff>
      <xdr:row>81</xdr:row>
      <xdr:rowOff>160300</xdr:rowOff>
    </xdr:to>
    <xdr:cxnSp macro="">
      <xdr:nvCxnSpPr>
        <xdr:cNvPr id="200" name="直線コネクタ 199"/>
        <xdr:cNvCxnSpPr/>
      </xdr:nvCxnSpPr>
      <xdr:spPr>
        <a:xfrm>
          <a:off x="3225800" y="14035382"/>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131291</xdr:rowOff>
    </xdr:from>
    <xdr:to>
      <xdr:col>15</xdr:col>
      <xdr:colOff>82550</xdr:colOff>
      <xdr:row>81</xdr:row>
      <xdr:rowOff>147932</xdr:rowOff>
    </xdr:to>
    <xdr:cxnSp macro="">
      <xdr:nvCxnSpPr>
        <xdr:cNvPr id="203" name="直線コネクタ 202"/>
        <xdr:cNvCxnSpPr/>
      </xdr:nvCxnSpPr>
      <xdr:spPr>
        <a:xfrm>
          <a:off x="2336800" y="14018741"/>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98250</xdr:rowOff>
    </xdr:from>
    <xdr:to>
      <xdr:col>11</xdr:col>
      <xdr:colOff>31750</xdr:colOff>
      <xdr:row>81</xdr:row>
      <xdr:rowOff>131291</xdr:rowOff>
    </xdr:to>
    <xdr:cxnSp macro="">
      <xdr:nvCxnSpPr>
        <xdr:cNvPr id="206" name="直線コネクタ 205"/>
        <xdr:cNvCxnSpPr/>
      </xdr:nvCxnSpPr>
      <xdr:spPr>
        <a:xfrm>
          <a:off x="1447800" y="1398570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128862</xdr:rowOff>
    </xdr:from>
    <xdr:to>
      <xdr:col>23</xdr:col>
      <xdr:colOff>184150</xdr:colOff>
      <xdr:row>82</xdr:row>
      <xdr:rowOff>59012</xdr:rowOff>
    </xdr:to>
    <xdr:sp macro="" textlink="">
      <xdr:nvSpPr>
        <xdr:cNvPr id="216" name="楕円 215"/>
        <xdr:cNvSpPr/>
      </xdr:nvSpPr>
      <xdr:spPr>
        <a:xfrm>
          <a:off x="4902200" y="14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50139</xdr:rowOff>
    </xdr:from>
    <xdr:ext cx="762000" cy="259045"/>
    <xdr:sp macro="" textlink="">
      <xdr:nvSpPr>
        <xdr:cNvPr id="217" name="人件費・物件費等の状況該当値テキスト"/>
        <xdr:cNvSpPr txBox="1"/>
      </xdr:nvSpPr>
      <xdr:spPr>
        <a:xfrm>
          <a:off x="5041900" y="1393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109500</xdr:rowOff>
    </xdr:from>
    <xdr:to>
      <xdr:col>19</xdr:col>
      <xdr:colOff>184150</xdr:colOff>
      <xdr:row>82</xdr:row>
      <xdr:rowOff>39650</xdr:rowOff>
    </xdr:to>
    <xdr:sp macro="" textlink="">
      <xdr:nvSpPr>
        <xdr:cNvPr id="218" name="楕円 217"/>
        <xdr:cNvSpPr/>
      </xdr:nvSpPr>
      <xdr:spPr>
        <a:xfrm>
          <a:off x="4064000" y="139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49827</xdr:rowOff>
    </xdr:from>
    <xdr:ext cx="736600" cy="259045"/>
    <xdr:sp macro="" textlink="">
      <xdr:nvSpPr>
        <xdr:cNvPr id="219" name="テキスト ボックス 218"/>
        <xdr:cNvSpPr txBox="1"/>
      </xdr:nvSpPr>
      <xdr:spPr>
        <a:xfrm>
          <a:off x="3733800" y="1376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97132</xdr:rowOff>
    </xdr:from>
    <xdr:to>
      <xdr:col>15</xdr:col>
      <xdr:colOff>133350</xdr:colOff>
      <xdr:row>82</xdr:row>
      <xdr:rowOff>27282</xdr:rowOff>
    </xdr:to>
    <xdr:sp macro="" textlink="">
      <xdr:nvSpPr>
        <xdr:cNvPr id="220" name="楕円 219"/>
        <xdr:cNvSpPr/>
      </xdr:nvSpPr>
      <xdr:spPr>
        <a:xfrm>
          <a:off x="3175000" y="13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37459</xdr:rowOff>
    </xdr:from>
    <xdr:ext cx="762000" cy="259045"/>
    <xdr:sp macro="" textlink="">
      <xdr:nvSpPr>
        <xdr:cNvPr id="221" name="テキスト ボックス 220"/>
        <xdr:cNvSpPr txBox="1"/>
      </xdr:nvSpPr>
      <xdr:spPr>
        <a:xfrm>
          <a:off x="2844800" y="1375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80491</xdr:rowOff>
    </xdr:from>
    <xdr:to>
      <xdr:col>11</xdr:col>
      <xdr:colOff>82550</xdr:colOff>
      <xdr:row>82</xdr:row>
      <xdr:rowOff>10641</xdr:rowOff>
    </xdr:to>
    <xdr:sp macro="" textlink="">
      <xdr:nvSpPr>
        <xdr:cNvPr id="222" name="楕円 221"/>
        <xdr:cNvSpPr/>
      </xdr:nvSpPr>
      <xdr:spPr>
        <a:xfrm>
          <a:off x="2286000" y="139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20818</xdr:rowOff>
    </xdr:from>
    <xdr:ext cx="762000" cy="259045"/>
    <xdr:sp macro="" textlink="">
      <xdr:nvSpPr>
        <xdr:cNvPr id="223" name="テキスト ボックス 222"/>
        <xdr:cNvSpPr txBox="1"/>
      </xdr:nvSpPr>
      <xdr:spPr>
        <a:xfrm>
          <a:off x="1955800" y="1373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47450</xdr:rowOff>
    </xdr:from>
    <xdr:to>
      <xdr:col>7</xdr:col>
      <xdr:colOff>31750</xdr:colOff>
      <xdr:row>81</xdr:row>
      <xdr:rowOff>149050</xdr:rowOff>
    </xdr:to>
    <xdr:sp macro="" textlink="">
      <xdr:nvSpPr>
        <xdr:cNvPr id="224" name="楕円 223"/>
        <xdr:cNvSpPr/>
      </xdr:nvSpPr>
      <xdr:spPr>
        <a:xfrm>
          <a:off x="1397000" y="139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159227</xdr:rowOff>
    </xdr:from>
    <xdr:ext cx="762000" cy="259045"/>
    <xdr:sp macro="" textlink="">
      <xdr:nvSpPr>
        <xdr:cNvPr id="225" name="テキスト ボックス 224"/>
        <xdr:cNvSpPr txBox="1"/>
      </xdr:nvSpPr>
      <xdr:spPr>
        <a:xfrm>
          <a:off x="1066800" y="13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前年度と比べ変動はないが、類似団体平均を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ポイント上回っている状況にある。今後も人員管理を進めながら、給与水準の適正な管理に努める。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24130</xdr:rowOff>
    </xdr:to>
    <xdr:cxnSp macro="">
      <xdr:nvCxnSpPr>
        <xdr:cNvPr id="258" name="直線コネクタ 257"/>
        <xdr:cNvCxnSpPr/>
      </xdr:nvCxnSpPr>
      <xdr:spPr>
        <a:xfrm flipV="1">
          <a:off x="15290800" y="150574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88</xdr:row>
      <xdr:rowOff>24130</xdr:rowOff>
    </xdr:to>
    <xdr:cxnSp macro="">
      <xdr:nvCxnSpPr>
        <xdr:cNvPr id="261" name="直線コネクタ 260"/>
        <xdr:cNvCxnSpPr/>
      </xdr:nvCxnSpPr>
      <xdr:spPr>
        <a:xfrm>
          <a:off x="14401800" y="1499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80963</xdr:rowOff>
    </xdr:to>
    <xdr:cxnSp macro="">
      <xdr:nvCxnSpPr>
        <xdr:cNvPr id="264" name="直線コネクタ 263"/>
        <xdr:cNvCxnSpPr/>
      </xdr:nvCxnSpPr>
      <xdr:spPr>
        <a:xfrm>
          <a:off x="13512800" y="1489456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2" name="楕円 28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3" name="テキスト ボックス 28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人の増となっているが、類似団体平均と比べ</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人の差があり、職員一人に課せられる事務量が多い傾向にある。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職員の健康管理等にも留意しつつ、住民サービスの低下に繋がらないような適正な定員管理を行っていく。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152806</xdr:rowOff>
    </xdr:from>
    <xdr:to>
      <xdr:col>81</xdr:col>
      <xdr:colOff>44450</xdr:colOff>
      <xdr:row>60</xdr:row>
      <xdr:rowOff>158839</xdr:rowOff>
    </xdr:to>
    <xdr:cxnSp macro="">
      <xdr:nvCxnSpPr>
        <xdr:cNvPr id="315" name="直線コネクタ 314"/>
        <xdr:cNvCxnSpPr/>
      </xdr:nvCxnSpPr>
      <xdr:spPr>
        <a:xfrm>
          <a:off x="16179800" y="1043980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135916</xdr:rowOff>
    </xdr:from>
    <xdr:to>
      <xdr:col>77</xdr:col>
      <xdr:colOff>44450</xdr:colOff>
      <xdr:row>60</xdr:row>
      <xdr:rowOff>152806</xdr:rowOff>
    </xdr:to>
    <xdr:cxnSp macro="">
      <xdr:nvCxnSpPr>
        <xdr:cNvPr id="318" name="直線コネクタ 317"/>
        <xdr:cNvCxnSpPr/>
      </xdr:nvCxnSpPr>
      <xdr:spPr>
        <a:xfrm>
          <a:off x="15290800" y="10422916"/>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135916</xdr:rowOff>
    </xdr:to>
    <xdr:cxnSp macro="">
      <xdr:nvCxnSpPr>
        <xdr:cNvPr id="321" name="直線コネクタ 320"/>
        <xdr:cNvCxnSpPr/>
      </xdr:nvCxnSpPr>
      <xdr:spPr>
        <a:xfrm>
          <a:off x="14401800" y="1041615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111303</xdr:rowOff>
    </xdr:from>
    <xdr:to>
      <xdr:col>68</xdr:col>
      <xdr:colOff>152400</xdr:colOff>
      <xdr:row>60</xdr:row>
      <xdr:rowOff>129159</xdr:rowOff>
    </xdr:to>
    <xdr:cxnSp macro="">
      <xdr:nvCxnSpPr>
        <xdr:cNvPr id="324" name="直線コネクタ 323"/>
        <xdr:cNvCxnSpPr/>
      </xdr:nvCxnSpPr>
      <xdr:spPr>
        <a:xfrm>
          <a:off x="13512800" y="1039830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108039</xdr:rowOff>
    </xdr:from>
    <xdr:to>
      <xdr:col>81</xdr:col>
      <xdr:colOff>95250</xdr:colOff>
      <xdr:row>61</xdr:row>
      <xdr:rowOff>38189</xdr:rowOff>
    </xdr:to>
    <xdr:sp macro="" textlink="">
      <xdr:nvSpPr>
        <xdr:cNvPr id="334" name="楕円 333"/>
        <xdr:cNvSpPr/>
      </xdr:nvSpPr>
      <xdr:spPr>
        <a:xfrm>
          <a:off x="16967200" y="103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124566</xdr:rowOff>
    </xdr:from>
    <xdr:ext cx="762000" cy="259045"/>
    <xdr:sp macro="" textlink="">
      <xdr:nvSpPr>
        <xdr:cNvPr id="335" name="定員管理の状況該当値テキスト"/>
        <xdr:cNvSpPr txBox="1"/>
      </xdr:nvSpPr>
      <xdr:spPr>
        <a:xfrm>
          <a:off x="17106900" y="1024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102006</xdr:rowOff>
    </xdr:from>
    <xdr:to>
      <xdr:col>77</xdr:col>
      <xdr:colOff>95250</xdr:colOff>
      <xdr:row>61</xdr:row>
      <xdr:rowOff>32156</xdr:rowOff>
    </xdr:to>
    <xdr:sp macro="" textlink="">
      <xdr:nvSpPr>
        <xdr:cNvPr id="336" name="楕円 335"/>
        <xdr:cNvSpPr/>
      </xdr:nvSpPr>
      <xdr:spPr>
        <a:xfrm>
          <a:off x="16129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42333</xdr:rowOff>
    </xdr:from>
    <xdr:ext cx="736600" cy="259045"/>
    <xdr:sp macro="" textlink="">
      <xdr:nvSpPr>
        <xdr:cNvPr id="337" name="テキスト ボックス 336"/>
        <xdr:cNvSpPr txBox="1"/>
      </xdr:nvSpPr>
      <xdr:spPr>
        <a:xfrm>
          <a:off x="15798800" y="1015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85116</xdr:rowOff>
    </xdr:from>
    <xdr:to>
      <xdr:col>73</xdr:col>
      <xdr:colOff>44450</xdr:colOff>
      <xdr:row>61</xdr:row>
      <xdr:rowOff>15266</xdr:rowOff>
    </xdr:to>
    <xdr:sp macro="" textlink="">
      <xdr:nvSpPr>
        <xdr:cNvPr id="338" name="楕円 337"/>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25443</xdr:rowOff>
    </xdr:from>
    <xdr:ext cx="762000" cy="259045"/>
    <xdr:sp macro="" textlink="">
      <xdr:nvSpPr>
        <xdr:cNvPr id="339" name="テキスト ボックス 338"/>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78359</xdr:rowOff>
    </xdr:from>
    <xdr:to>
      <xdr:col>68</xdr:col>
      <xdr:colOff>203200</xdr:colOff>
      <xdr:row>61</xdr:row>
      <xdr:rowOff>8509</xdr:rowOff>
    </xdr:to>
    <xdr:sp macro="" textlink="">
      <xdr:nvSpPr>
        <xdr:cNvPr id="340" name="楕円 339"/>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18686</xdr:rowOff>
    </xdr:from>
    <xdr:ext cx="762000" cy="259045"/>
    <xdr:sp macro="" textlink="">
      <xdr:nvSpPr>
        <xdr:cNvPr id="341" name="テキスト ボックス 340"/>
        <xdr:cNvSpPr txBox="1"/>
      </xdr:nvSpPr>
      <xdr:spPr>
        <a:xfrm>
          <a:off x="14020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60503</xdr:rowOff>
    </xdr:from>
    <xdr:to>
      <xdr:col>64</xdr:col>
      <xdr:colOff>152400</xdr:colOff>
      <xdr:row>60</xdr:row>
      <xdr:rowOff>162103</xdr:rowOff>
    </xdr:to>
    <xdr:sp macro="" textlink="">
      <xdr:nvSpPr>
        <xdr:cNvPr id="342" name="楕円 341"/>
        <xdr:cNvSpPr/>
      </xdr:nvSpPr>
      <xdr:spPr>
        <a:xfrm>
          <a:off x="13462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830</xdr:rowOff>
    </xdr:from>
    <xdr:ext cx="762000" cy="259045"/>
    <xdr:sp macro="" textlink="">
      <xdr:nvSpPr>
        <xdr:cNvPr id="343" name="テキスト ボックス 342"/>
        <xdr:cNvSpPr txBox="1"/>
      </xdr:nvSpPr>
      <xdr:spPr>
        <a:xfrm>
          <a:off x="13131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ポイント減となっているが、類似団体平均と比して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ポイント高い状況である。今後も生活インフラの長寿命化に伴う事業が増加していくと見込まれるため、計画的な事業の実施と、公債費の平準化を図っていく。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76" name="直線コネクタ 375"/>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79" name="直線コネクタ 378"/>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154094</xdr:rowOff>
    </xdr:to>
    <xdr:cxnSp macro="">
      <xdr:nvCxnSpPr>
        <xdr:cNvPr id="382" name="直線コネクタ 381"/>
        <xdr:cNvCxnSpPr/>
      </xdr:nvCxnSpPr>
      <xdr:spPr>
        <a:xfrm>
          <a:off x="14401800" y="721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85" name="直線コネクタ 384"/>
        <xdr:cNvCxnSpPr/>
      </xdr:nvCxnSpPr>
      <xdr:spPr>
        <a:xfrm flipV="1">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5" name="楕円 394"/>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6"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7" name="楕円 396"/>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8" name="テキスト ボックス 397"/>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9" name="楕円 398"/>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0" name="テキスト ボックス 399"/>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1" name="楕円 400"/>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402" name="テキスト ボックス 40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3" name="楕円 402"/>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4" name="テキスト ボックス 403"/>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将来負担比率は発生していない。今後も特別会計事業を含め、事業の効率化を図りながら、将来負担比率の動向を注視し、財政運営の健全化を図っていく必要がある。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135255</xdr:rowOff>
    </xdr:from>
    <xdr:to>
      <xdr:col>64</xdr:col>
      <xdr:colOff>152400</xdr:colOff>
      <xdr:row>14</xdr:row>
      <xdr:rowOff>65405</xdr:rowOff>
    </xdr:to>
    <xdr:sp macro="" textlink="">
      <xdr:nvSpPr>
        <xdr:cNvPr id="455" name="楕円 454"/>
        <xdr:cNvSpPr/>
      </xdr:nvSpPr>
      <xdr:spPr>
        <a:xfrm>
          <a:off x="13462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50182</xdr:rowOff>
    </xdr:from>
    <xdr:ext cx="762000" cy="259045"/>
    <xdr:sp macro="" textlink="">
      <xdr:nvSpPr>
        <xdr:cNvPr id="456" name="テキスト ボックス 455"/>
        <xdr:cNvSpPr txBox="1"/>
      </xdr:nvSpPr>
      <xdr:spPr>
        <a:xfrm>
          <a:off x="131318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ポイントの増となっている。給与改正に伴う職員給与の増加が起因しているものと思われる。類似団体平均と比して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ポイント低いものの、今後は昇給・昇格による人件費の増加が見込まれるため、適正な定員管理を行い、人件費の抑制を図る。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149860</xdr:rowOff>
    </xdr:to>
    <xdr:cxnSp macro="">
      <xdr:nvCxnSpPr>
        <xdr:cNvPr id="64" name="直線コネクタ 63"/>
        <xdr:cNvCxnSpPr/>
      </xdr:nvCxnSpPr>
      <xdr:spPr>
        <a:xfrm>
          <a:off x="3987800" y="62809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108712</xdr:rowOff>
    </xdr:to>
    <xdr:cxnSp macro="">
      <xdr:nvCxnSpPr>
        <xdr:cNvPr id="67" name="直線コネクタ 66"/>
        <xdr:cNvCxnSpPr/>
      </xdr:nvCxnSpPr>
      <xdr:spPr>
        <a:xfrm>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108712</xdr:rowOff>
    </xdr:to>
    <xdr:cxnSp macro="">
      <xdr:nvCxnSpPr>
        <xdr:cNvPr id="70" name="直線コネクタ 69"/>
        <xdr:cNvCxnSpPr/>
      </xdr:nvCxnSpPr>
      <xdr:spPr>
        <a:xfrm flipV="1">
          <a:off x="2209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108712</xdr:rowOff>
    </xdr:to>
    <xdr:cxnSp macro="">
      <xdr:nvCxnSpPr>
        <xdr:cNvPr id="73" name="直線コネクタ 72"/>
        <xdr:cNvCxnSpPr/>
      </xdr:nvCxnSpPr>
      <xdr:spPr>
        <a:xfrm>
          <a:off x="1320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ポイント上回っている。物件費の中でも大きなウェイトを占める業務委託</a:t>
          </a:r>
          <a:r>
            <a:rPr kumimoji="1" lang="ja-JP" altLang="en-US" sz="1300">
              <a:solidFill>
                <a:srgbClr val="FF0000"/>
              </a:solidFill>
              <a:latin typeface="ＭＳ Ｐゴシック" panose="020B0600070205080204" pitchFamily="50" charset="-128"/>
              <a:ea typeface="ＭＳ Ｐゴシック" panose="020B0600070205080204" pitchFamily="50" charset="-128"/>
            </a:rPr>
            <a:t>（○○委託事業、</a:t>
          </a:r>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事業等）</a:t>
          </a:r>
          <a:r>
            <a:rPr kumimoji="1" lang="ja-JP" altLang="en-US" sz="1300">
              <a:latin typeface="ＭＳ Ｐゴシック" panose="020B0600070205080204" pitchFamily="50" charset="-128"/>
              <a:ea typeface="ＭＳ Ｐゴシック" panose="020B0600070205080204" pitchFamily="50" charset="-128"/>
            </a:rPr>
            <a:t>を中心に見直しを行い経費削減を図りながら、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ポイントを下回るよう努める。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11067</xdr:rowOff>
    </xdr:to>
    <xdr:cxnSp macro="">
      <xdr:nvCxnSpPr>
        <xdr:cNvPr id="127" name="直線コネクタ 126"/>
        <xdr:cNvCxnSpPr/>
      </xdr:nvCxnSpPr>
      <xdr:spPr>
        <a:xfrm flipV="1">
          <a:off x="15671800" y="29191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37193</xdr:rowOff>
    </xdr:to>
    <xdr:cxnSp macro="">
      <xdr:nvCxnSpPr>
        <xdr:cNvPr id="130" name="直線コネクタ 129"/>
        <xdr:cNvCxnSpPr/>
      </xdr:nvCxnSpPr>
      <xdr:spPr>
        <a:xfrm flipV="1">
          <a:off x="14782800" y="2925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37193</xdr:rowOff>
    </xdr:to>
    <xdr:cxnSp macro="">
      <xdr:nvCxnSpPr>
        <xdr:cNvPr id="133" name="直線コネクタ 132"/>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143329</xdr:rowOff>
    </xdr:to>
    <xdr:cxnSp macro="">
      <xdr:nvCxnSpPr>
        <xdr:cNvPr id="136" name="直線コネクタ 135"/>
        <xdr:cNvCxnSpPr/>
      </xdr:nvCxnSpPr>
      <xdr:spPr>
        <a:xfrm>
          <a:off x="13004800" y="27820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48" name="楕円 147"/>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49" name="テキスト ボックス 148"/>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159476</xdr:rowOff>
    </xdr:from>
    <xdr:to>
      <xdr:col>65</xdr:col>
      <xdr:colOff>53975</xdr:colOff>
      <xdr:row>16</xdr:row>
      <xdr:rowOff>89626</xdr:rowOff>
    </xdr:to>
    <xdr:sp macro="" textlink="">
      <xdr:nvSpPr>
        <xdr:cNvPr id="154" name="楕円 153"/>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74403</xdr:rowOff>
    </xdr:from>
    <xdr:ext cx="762000" cy="259045"/>
    <xdr:sp macro="" textlink="">
      <xdr:nvSpPr>
        <xdr:cNvPr id="155" name="テキスト ボックス 154"/>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ポイントの増となっており、類似団体平均と比べても</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今後も社会保障制度の経費が増大していくと予測されることから、更に事業の精査を行い改善に努めていく。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6350</xdr:rowOff>
    </xdr:to>
    <xdr:cxnSp macro="">
      <xdr:nvCxnSpPr>
        <xdr:cNvPr id="187" name="直線コネクタ 186"/>
        <xdr:cNvCxnSpPr/>
      </xdr:nvCxnSpPr>
      <xdr:spPr>
        <a:xfrm>
          <a:off x="3987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139700</xdr:rowOff>
    </xdr:to>
    <xdr:cxnSp macro="">
      <xdr:nvCxnSpPr>
        <xdr:cNvPr id="190" name="直線コネクタ 189"/>
        <xdr:cNvCxnSpPr/>
      </xdr:nvCxnSpPr>
      <xdr:spPr>
        <a:xfrm>
          <a:off x="3098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139700</xdr:rowOff>
    </xdr:to>
    <xdr:cxnSp macro="">
      <xdr:nvCxnSpPr>
        <xdr:cNvPr id="193" name="直線コネクタ 192"/>
        <xdr:cNvCxnSpPr/>
      </xdr:nvCxnSpPr>
      <xdr:spPr>
        <a:xfrm>
          <a:off x="2209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139700</xdr:rowOff>
    </xdr:to>
    <xdr:cxnSp macro="">
      <xdr:nvCxnSpPr>
        <xdr:cNvPr id="196" name="直線コネクタ 195"/>
        <xdr:cNvCxnSpPr/>
      </xdr:nvCxnSpPr>
      <xdr:spPr>
        <a:xfrm>
          <a:off x="1320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6" name="楕円 205"/>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7"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8" name="楕円 207"/>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9" name="テキスト ボックス 208"/>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0" name="楕円 209"/>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1" name="テキスト ボックス 210"/>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2" name="楕円 211"/>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3" name="テキスト ボックス 212"/>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4" name="楕円 213"/>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5" name="テキスト ボックス 214"/>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前年度と変動はないが、類似団体平均と比較すると、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ポイント上回っている。特別会計への基準外繰出を抑制し、普通会計を圧迫しないよう財政健全化を図る。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14986</xdr:rowOff>
    </xdr:to>
    <xdr:cxnSp macro="">
      <xdr:nvCxnSpPr>
        <xdr:cNvPr id="245" name="直線コネクタ 244"/>
        <xdr:cNvCxnSpPr/>
      </xdr:nvCxnSpPr>
      <xdr:spPr>
        <a:xfrm>
          <a:off x="15671800" y="9787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14986</xdr:rowOff>
    </xdr:to>
    <xdr:cxnSp macro="">
      <xdr:nvCxnSpPr>
        <xdr:cNvPr id="248" name="直線コネクタ 247"/>
        <xdr:cNvCxnSpPr/>
      </xdr:nvCxnSpPr>
      <xdr:spPr>
        <a:xfrm>
          <a:off x="14782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10414</xdr:rowOff>
    </xdr:to>
    <xdr:cxnSp macro="">
      <xdr:nvCxnSpPr>
        <xdr:cNvPr id="251" name="直線コネクタ 250"/>
        <xdr:cNvCxnSpPr/>
      </xdr:nvCxnSpPr>
      <xdr:spPr>
        <a:xfrm flipV="1">
          <a:off x="13893800" y="9760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10414</xdr:rowOff>
    </xdr:to>
    <xdr:cxnSp macro="">
      <xdr:nvCxnSpPr>
        <xdr:cNvPr id="254" name="直線コネクタ 253"/>
        <xdr:cNvCxnSpPr/>
      </xdr:nvCxnSpPr>
      <xdr:spPr>
        <a:xfrm>
          <a:off x="13004800" y="9719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4" name="楕円 263"/>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65"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6" name="楕円 265"/>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67" name="テキスト ボックス 266"/>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8" name="楕円 267"/>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9" name="テキスト ボックス 268"/>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70" name="楕円 269"/>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71" name="テキスト ボックス 270"/>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2" name="楕円 271"/>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3" name="テキスト ボックス 27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人吉球磨広域行政組合負担金の減により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したものの、</a:t>
          </a:r>
          <a:r>
            <a:rPr kumimoji="1" lang="ja-JP" altLang="en-US" sz="1300">
              <a:latin typeface="ＭＳ Ｐゴシック" panose="020B0600070205080204" pitchFamily="50" charset="-128"/>
              <a:ea typeface="ＭＳ Ｐゴシック" panose="020B0600070205080204" pitchFamily="50" charset="-128"/>
            </a:rPr>
            <a:t>類似団体と比べても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今後も慢性的な補助とならないよう</a:t>
          </a:r>
          <a:r>
            <a:rPr kumimoji="1" lang="ja-JP" altLang="en-US" sz="1300">
              <a:solidFill>
                <a:schemeClr val="tx1"/>
              </a:solidFill>
              <a:latin typeface="ＭＳ Ｐゴシック" panose="020B0600070205080204" pitchFamily="50" charset="-128"/>
              <a:ea typeface="ＭＳ Ｐゴシック" panose="020B0600070205080204" pitchFamily="50" charset="-128"/>
            </a:rPr>
            <a:t>、負担金の内容の精査を進めるとともに適正な財政運営に努める。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117856</xdr:rowOff>
    </xdr:to>
    <xdr:cxnSp macro="">
      <xdr:nvCxnSpPr>
        <xdr:cNvPr id="303" name="直線コネクタ 302"/>
        <xdr:cNvCxnSpPr/>
      </xdr:nvCxnSpPr>
      <xdr:spPr>
        <a:xfrm flipV="1">
          <a:off x="15671800" y="6271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117856</xdr:rowOff>
    </xdr:to>
    <xdr:cxnSp macro="">
      <xdr:nvCxnSpPr>
        <xdr:cNvPr id="306" name="直線コネクタ 305"/>
        <xdr:cNvCxnSpPr/>
      </xdr:nvCxnSpPr>
      <xdr:spPr>
        <a:xfrm>
          <a:off x="14782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09" name="直線コネクタ 308"/>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2" name="直線コネクタ 311"/>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が、過疎対策事業債の元利償還額が増加したことが要因の一つである。過疎対策事業債の発行額が増加傾向にあるため、今後も増えていくことが予測されるが、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111761</xdr:rowOff>
    </xdr:to>
    <xdr:cxnSp macro="">
      <xdr:nvCxnSpPr>
        <xdr:cNvPr id="363" name="直線コネクタ 362"/>
        <xdr:cNvCxnSpPr/>
      </xdr:nvCxnSpPr>
      <xdr:spPr>
        <a:xfrm>
          <a:off x="3987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104139</xdr:rowOff>
    </xdr:to>
    <xdr:cxnSp macro="">
      <xdr:nvCxnSpPr>
        <xdr:cNvPr id="366" name="直線コネクタ 365"/>
        <xdr:cNvCxnSpPr/>
      </xdr:nvCxnSpPr>
      <xdr:spPr>
        <a:xfrm flipV="1">
          <a:off x="3098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12700</xdr:rowOff>
    </xdr:to>
    <xdr:cxnSp macro="">
      <xdr:nvCxnSpPr>
        <xdr:cNvPr id="369" name="直線コネクタ 368"/>
        <xdr:cNvCxnSpPr/>
      </xdr:nvCxnSpPr>
      <xdr:spPr>
        <a:xfrm flipV="1">
          <a:off x="2209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12700</xdr:rowOff>
    </xdr:to>
    <xdr:cxnSp macro="">
      <xdr:nvCxnSpPr>
        <xdr:cNvPr id="372" name="直線コネクタ 371"/>
        <xdr:cNvCxnSpPr/>
      </xdr:nvCxnSpPr>
      <xdr:spPr>
        <a:xfrm>
          <a:off x="1320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2" name="楕円 38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3"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4" name="楕円 383"/>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5" name="テキスト ボックス 384"/>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8" name="楕円 387"/>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9" name="テキスト ボックス 388"/>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1" name="テキスト ボックス 390"/>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ポイントの増、また、類似団体平均と比しても</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ポイント高い状況にある。補助費、物件費、特別会計事業繰出金などの抑制に努め、更に事業の見直しを行い、健全な財政運営を目指す。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1270</xdr:rowOff>
    </xdr:to>
    <xdr:cxnSp macro="">
      <xdr:nvCxnSpPr>
        <xdr:cNvPr id="426" name="直線コネクタ 425"/>
        <xdr:cNvCxnSpPr/>
      </xdr:nvCxnSpPr>
      <xdr:spPr>
        <a:xfrm>
          <a:off x="15671800" y="13522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78</xdr:row>
      <xdr:rowOff>149861</xdr:rowOff>
    </xdr:to>
    <xdr:cxnSp macro="">
      <xdr:nvCxnSpPr>
        <xdr:cNvPr id="429" name="直線コネクタ 428"/>
        <xdr:cNvCxnSpPr/>
      </xdr:nvCxnSpPr>
      <xdr:spPr>
        <a:xfrm>
          <a:off x="14782800" y="134870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113937</xdr:rowOff>
    </xdr:to>
    <xdr:cxnSp macro="">
      <xdr:nvCxnSpPr>
        <xdr:cNvPr id="432" name="直線コネクタ 431"/>
        <xdr:cNvCxnSpPr/>
      </xdr:nvCxnSpPr>
      <xdr:spPr>
        <a:xfrm>
          <a:off x="13893800" y="134772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78</xdr:row>
      <xdr:rowOff>104139</xdr:rowOff>
    </xdr:to>
    <xdr:cxnSp macro="">
      <xdr:nvCxnSpPr>
        <xdr:cNvPr id="435" name="直線コネクタ 434"/>
        <xdr:cNvCxnSpPr/>
      </xdr:nvCxnSpPr>
      <xdr:spPr>
        <a:xfrm>
          <a:off x="13004800" y="13304157"/>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7" name="楕円 44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8" name="テキスト ボックス 44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9" name="楕円 448"/>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50" name="テキスト ボックス 449"/>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53" name="楕円 452"/>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54" name="テキスト ボックス 453"/>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121782</xdr:rowOff>
    </xdr:from>
    <xdr:to>
      <xdr:col>29</xdr:col>
      <xdr:colOff>127000</xdr:colOff>
      <xdr:row>18</xdr:row>
      <xdr:rowOff>138375</xdr:rowOff>
    </xdr:to>
    <xdr:cxnSp macro="">
      <xdr:nvCxnSpPr>
        <xdr:cNvPr id="49" name="直線コネクタ 48"/>
        <xdr:cNvCxnSpPr/>
      </xdr:nvCxnSpPr>
      <xdr:spPr bwMode="auto">
        <a:xfrm flipV="1">
          <a:off x="5003800" y="3255507"/>
          <a:ext cx="6477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138375</xdr:rowOff>
    </xdr:from>
    <xdr:to>
      <xdr:col>26</xdr:col>
      <xdr:colOff>50800</xdr:colOff>
      <xdr:row>18</xdr:row>
      <xdr:rowOff>141741</xdr:rowOff>
    </xdr:to>
    <xdr:cxnSp macro="">
      <xdr:nvCxnSpPr>
        <xdr:cNvPr id="52" name="直線コネクタ 51"/>
        <xdr:cNvCxnSpPr/>
      </xdr:nvCxnSpPr>
      <xdr:spPr bwMode="auto">
        <a:xfrm flipV="1">
          <a:off x="4305300" y="3272100"/>
          <a:ext cx="698500" cy="3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141741</xdr:rowOff>
    </xdr:from>
    <xdr:to>
      <xdr:col>22</xdr:col>
      <xdr:colOff>114300</xdr:colOff>
      <xdr:row>18</xdr:row>
      <xdr:rowOff>152409</xdr:rowOff>
    </xdr:to>
    <xdr:cxnSp macro="">
      <xdr:nvCxnSpPr>
        <xdr:cNvPr id="55" name="直線コネクタ 54"/>
        <xdr:cNvCxnSpPr/>
      </xdr:nvCxnSpPr>
      <xdr:spPr bwMode="auto">
        <a:xfrm flipV="1">
          <a:off x="3606800" y="3275466"/>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152409</xdr:rowOff>
    </xdr:from>
    <xdr:to>
      <xdr:col>18</xdr:col>
      <xdr:colOff>177800</xdr:colOff>
      <xdr:row>19</xdr:row>
      <xdr:rowOff>653</xdr:rowOff>
    </xdr:to>
    <xdr:cxnSp macro="">
      <xdr:nvCxnSpPr>
        <xdr:cNvPr id="58" name="直線コネクタ 57"/>
        <xdr:cNvCxnSpPr/>
      </xdr:nvCxnSpPr>
      <xdr:spPr bwMode="auto">
        <a:xfrm flipV="1">
          <a:off x="2908300" y="3286134"/>
          <a:ext cx="698500" cy="19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70982</xdr:rowOff>
    </xdr:from>
    <xdr:to>
      <xdr:col>29</xdr:col>
      <xdr:colOff>177800</xdr:colOff>
      <xdr:row>19</xdr:row>
      <xdr:rowOff>1132</xdr:rowOff>
    </xdr:to>
    <xdr:sp macro="" textlink="">
      <xdr:nvSpPr>
        <xdr:cNvPr id="68" name="楕円 67"/>
        <xdr:cNvSpPr/>
      </xdr:nvSpPr>
      <xdr:spPr bwMode="auto">
        <a:xfrm>
          <a:off x="5600700" y="32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151009</xdr:rowOff>
    </xdr:from>
    <xdr:ext cx="762000" cy="259045"/>
    <xdr:sp macro="" textlink="">
      <xdr:nvSpPr>
        <xdr:cNvPr id="69" name="人口1人当たり決算額の推移該当値テキスト130"/>
        <xdr:cNvSpPr txBox="1"/>
      </xdr:nvSpPr>
      <xdr:spPr>
        <a:xfrm>
          <a:off x="5740400" y="31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87575</xdr:rowOff>
    </xdr:from>
    <xdr:to>
      <xdr:col>26</xdr:col>
      <xdr:colOff>101600</xdr:colOff>
      <xdr:row>19</xdr:row>
      <xdr:rowOff>17724</xdr:rowOff>
    </xdr:to>
    <xdr:sp macro="" textlink="">
      <xdr:nvSpPr>
        <xdr:cNvPr id="70" name="楕円 69"/>
        <xdr:cNvSpPr/>
      </xdr:nvSpPr>
      <xdr:spPr bwMode="auto">
        <a:xfrm>
          <a:off x="4953000" y="32213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2502</xdr:rowOff>
    </xdr:from>
    <xdr:ext cx="736600" cy="259045"/>
    <xdr:sp macro="" textlink="">
      <xdr:nvSpPr>
        <xdr:cNvPr id="71" name="テキスト ボックス 70"/>
        <xdr:cNvSpPr txBox="1"/>
      </xdr:nvSpPr>
      <xdr:spPr>
        <a:xfrm>
          <a:off x="4622800" y="33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90941</xdr:rowOff>
    </xdr:from>
    <xdr:to>
      <xdr:col>22</xdr:col>
      <xdr:colOff>165100</xdr:colOff>
      <xdr:row>19</xdr:row>
      <xdr:rowOff>21091</xdr:rowOff>
    </xdr:to>
    <xdr:sp macro="" textlink="">
      <xdr:nvSpPr>
        <xdr:cNvPr id="72" name="楕円 71"/>
        <xdr:cNvSpPr/>
      </xdr:nvSpPr>
      <xdr:spPr bwMode="auto">
        <a:xfrm>
          <a:off x="4254500" y="322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5868</xdr:rowOff>
    </xdr:from>
    <xdr:ext cx="762000" cy="259045"/>
    <xdr:sp macro="" textlink="">
      <xdr:nvSpPr>
        <xdr:cNvPr id="73" name="テキスト ボックス 72"/>
        <xdr:cNvSpPr txBox="1"/>
      </xdr:nvSpPr>
      <xdr:spPr>
        <a:xfrm>
          <a:off x="3924300" y="33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101609</xdr:rowOff>
    </xdr:from>
    <xdr:to>
      <xdr:col>19</xdr:col>
      <xdr:colOff>38100</xdr:colOff>
      <xdr:row>19</xdr:row>
      <xdr:rowOff>31759</xdr:rowOff>
    </xdr:to>
    <xdr:sp macro="" textlink="">
      <xdr:nvSpPr>
        <xdr:cNvPr id="74" name="楕円 73"/>
        <xdr:cNvSpPr/>
      </xdr:nvSpPr>
      <xdr:spPr bwMode="auto">
        <a:xfrm>
          <a:off x="3556000" y="323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16536</xdr:rowOff>
    </xdr:from>
    <xdr:ext cx="762000" cy="259045"/>
    <xdr:sp macro="" textlink="">
      <xdr:nvSpPr>
        <xdr:cNvPr id="75" name="テキスト ボックス 74"/>
        <xdr:cNvSpPr txBox="1"/>
      </xdr:nvSpPr>
      <xdr:spPr>
        <a:xfrm>
          <a:off x="3225800" y="332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121303</xdr:rowOff>
    </xdr:from>
    <xdr:to>
      <xdr:col>15</xdr:col>
      <xdr:colOff>101600</xdr:colOff>
      <xdr:row>19</xdr:row>
      <xdr:rowOff>51453</xdr:rowOff>
    </xdr:to>
    <xdr:sp macro="" textlink="">
      <xdr:nvSpPr>
        <xdr:cNvPr id="76" name="楕円 75"/>
        <xdr:cNvSpPr/>
      </xdr:nvSpPr>
      <xdr:spPr bwMode="auto">
        <a:xfrm>
          <a:off x="2857500" y="325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36230</xdr:rowOff>
    </xdr:from>
    <xdr:ext cx="762000" cy="259045"/>
    <xdr:sp macro="" textlink="">
      <xdr:nvSpPr>
        <xdr:cNvPr id="77" name="テキスト ボックス 76"/>
        <xdr:cNvSpPr txBox="1"/>
      </xdr:nvSpPr>
      <xdr:spPr>
        <a:xfrm>
          <a:off x="2527300" y="33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231726</xdr:rowOff>
    </xdr:from>
    <xdr:to>
      <xdr:col>29</xdr:col>
      <xdr:colOff>127000</xdr:colOff>
      <xdr:row>35</xdr:row>
      <xdr:rowOff>242584</xdr:rowOff>
    </xdr:to>
    <xdr:cxnSp macro="">
      <xdr:nvCxnSpPr>
        <xdr:cNvPr id="108" name="直線コネクタ 107"/>
        <xdr:cNvCxnSpPr/>
      </xdr:nvCxnSpPr>
      <xdr:spPr bwMode="auto">
        <a:xfrm flipV="1">
          <a:off x="5003800" y="6842076"/>
          <a:ext cx="6477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213694</xdr:rowOff>
    </xdr:from>
    <xdr:to>
      <xdr:col>26</xdr:col>
      <xdr:colOff>50800</xdr:colOff>
      <xdr:row>35</xdr:row>
      <xdr:rowOff>242584</xdr:rowOff>
    </xdr:to>
    <xdr:cxnSp macro="">
      <xdr:nvCxnSpPr>
        <xdr:cNvPr id="111" name="直線コネクタ 110"/>
        <xdr:cNvCxnSpPr/>
      </xdr:nvCxnSpPr>
      <xdr:spPr bwMode="auto">
        <a:xfrm>
          <a:off x="4305300" y="6824044"/>
          <a:ext cx="698500" cy="2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213694</xdr:rowOff>
    </xdr:from>
    <xdr:to>
      <xdr:col>22</xdr:col>
      <xdr:colOff>114300</xdr:colOff>
      <xdr:row>35</xdr:row>
      <xdr:rowOff>295912</xdr:rowOff>
    </xdr:to>
    <xdr:cxnSp macro="">
      <xdr:nvCxnSpPr>
        <xdr:cNvPr id="114" name="直線コネクタ 113"/>
        <xdr:cNvCxnSpPr/>
      </xdr:nvCxnSpPr>
      <xdr:spPr bwMode="auto">
        <a:xfrm flipV="1">
          <a:off x="3606800" y="6824044"/>
          <a:ext cx="698500" cy="8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239576</xdr:rowOff>
    </xdr:from>
    <xdr:to>
      <xdr:col>18</xdr:col>
      <xdr:colOff>177800</xdr:colOff>
      <xdr:row>35</xdr:row>
      <xdr:rowOff>295912</xdr:rowOff>
    </xdr:to>
    <xdr:cxnSp macro="">
      <xdr:nvCxnSpPr>
        <xdr:cNvPr id="117" name="直線コネクタ 116"/>
        <xdr:cNvCxnSpPr/>
      </xdr:nvCxnSpPr>
      <xdr:spPr bwMode="auto">
        <a:xfrm>
          <a:off x="2908300" y="6849926"/>
          <a:ext cx="698500" cy="5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180926</xdr:rowOff>
    </xdr:from>
    <xdr:to>
      <xdr:col>29</xdr:col>
      <xdr:colOff>177800</xdr:colOff>
      <xdr:row>35</xdr:row>
      <xdr:rowOff>282526</xdr:rowOff>
    </xdr:to>
    <xdr:sp macro="" textlink="">
      <xdr:nvSpPr>
        <xdr:cNvPr id="127" name="楕円 126"/>
        <xdr:cNvSpPr/>
      </xdr:nvSpPr>
      <xdr:spPr bwMode="auto">
        <a:xfrm>
          <a:off x="5600700" y="679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153003</xdr:rowOff>
    </xdr:from>
    <xdr:ext cx="762000" cy="259045"/>
    <xdr:sp macro="" textlink="">
      <xdr:nvSpPr>
        <xdr:cNvPr id="128" name="人口1人当たり決算額の推移該当値テキスト445"/>
        <xdr:cNvSpPr txBox="1"/>
      </xdr:nvSpPr>
      <xdr:spPr>
        <a:xfrm>
          <a:off x="5740400" y="67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191784</xdr:rowOff>
    </xdr:from>
    <xdr:to>
      <xdr:col>26</xdr:col>
      <xdr:colOff>101600</xdr:colOff>
      <xdr:row>35</xdr:row>
      <xdr:rowOff>293384</xdr:rowOff>
    </xdr:to>
    <xdr:sp macro="" textlink="">
      <xdr:nvSpPr>
        <xdr:cNvPr id="129" name="楕円 128"/>
        <xdr:cNvSpPr/>
      </xdr:nvSpPr>
      <xdr:spPr bwMode="auto">
        <a:xfrm>
          <a:off x="4953000" y="68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278161</xdr:rowOff>
    </xdr:from>
    <xdr:ext cx="736600" cy="259045"/>
    <xdr:sp macro="" textlink="">
      <xdr:nvSpPr>
        <xdr:cNvPr id="130" name="テキスト ボックス 129"/>
        <xdr:cNvSpPr txBox="1"/>
      </xdr:nvSpPr>
      <xdr:spPr>
        <a:xfrm>
          <a:off x="4622800" y="688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162894</xdr:rowOff>
    </xdr:from>
    <xdr:to>
      <xdr:col>22</xdr:col>
      <xdr:colOff>165100</xdr:colOff>
      <xdr:row>35</xdr:row>
      <xdr:rowOff>264494</xdr:rowOff>
    </xdr:to>
    <xdr:sp macro="" textlink="">
      <xdr:nvSpPr>
        <xdr:cNvPr id="131" name="楕円 130"/>
        <xdr:cNvSpPr/>
      </xdr:nvSpPr>
      <xdr:spPr bwMode="auto">
        <a:xfrm>
          <a:off x="4254500" y="67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274671</xdr:rowOff>
    </xdr:from>
    <xdr:ext cx="762000" cy="259045"/>
    <xdr:sp macro="" textlink="">
      <xdr:nvSpPr>
        <xdr:cNvPr id="132" name="テキスト ボックス 131"/>
        <xdr:cNvSpPr txBox="1"/>
      </xdr:nvSpPr>
      <xdr:spPr>
        <a:xfrm>
          <a:off x="3924300" y="65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245112</xdr:rowOff>
    </xdr:from>
    <xdr:to>
      <xdr:col>19</xdr:col>
      <xdr:colOff>38100</xdr:colOff>
      <xdr:row>36</xdr:row>
      <xdr:rowOff>3812</xdr:rowOff>
    </xdr:to>
    <xdr:sp macro="" textlink="">
      <xdr:nvSpPr>
        <xdr:cNvPr id="133" name="楕円 132"/>
        <xdr:cNvSpPr/>
      </xdr:nvSpPr>
      <xdr:spPr bwMode="auto">
        <a:xfrm>
          <a:off x="3556000" y="685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331489</xdr:rowOff>
    </xdr:from>
    <xdr:ext cx="762000" cy="259045"/>
    <xdr:sp macro="" textlink="">
      <xdr:nvSpPr>
        <xdr:cNvPr id="134" name="テキスト ボックス 133"/>
        <xdr:cNvSpPr txBox="1"/>
      </xdr:nvSpPr>
      <xdr:spPr>
        <a:xfrm>
          <a:off x="3225800" y="6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188776</xdr:rowOff>
    </xdr:from>
    <xdr:to>
      <xdr:col>15</xdr:col>
      <xdr:colOff>101600</xdr:colOff>
      <xdr:row>35</xdr:row>
      <xdr:rowOff>290376</xdr:rowOff>
    </xdr:to>
    <xdr:sp macro="" textlink="">
      <xdr:nvSpPr>
        <xdr:cNvPr id="135" name="楕円 134"/>
        <xdr:cNvSpPr/>
      </xdr:nvSpPr>
      <xdr:spPr bwMode="auto">
        <a:xfrm>
          <a:off x="2857500" y="679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275153</xdr:rowOff>
    </xdr:from>
    <xdr:ext cx="762000" cy="259045"/>
    <xdr:sp macro="" textlink="">
      <xdr:nvSpPr>
        <xdr:cNvPr id="136" name="テキスト ボックス 135"/>
        <xdr:cNvSpPr txBox="1"/>
      </xdr:nvSpPr>
      <xdr:spPr>
        <a:xfrm>
          <a:off x="2527300" y="688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14395</xdr:rowOff>
    </xdr:from>
    <xdr:to>
      <xdr:col>24</xdr:col>
      <xdr:colOff>63500</xdr:colOff>
      <xdr:row>37</xdr:row>
      <xdr:rowOff>26241</xdr:rowOff>
    </xdr:to>
    <xdr:cxnSp macro="">
      <xdr:nvCxnSpPr>
        <xdr:cNvPr id="58" name="直線コネクタ 57"/>
        <xdr:cNvCxnSpPr/>
      </xdr:nvCxnSpPr>
      <xdr:spPr>
        <a:xfrm flipV="1">
          <a:off x="3797300" y="6358045"/>
          <a:ext cx="8382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26241</xdr:rowOff>
    </xdr:from>
    <xdr:to>
      <xdr:col>19</xdr:col>
      <xdr:colOff>177800</xdr:colOff>
      <xdr:row>37</xdr:row>
      <xdr:rowOff>26550</xdr:rowOff>
    </xdr:to>
    <xdr:cxnSp macro="">
      <xdr:nvCxnSpPr>
        <xdr:cNvPr id="61" name="直線コネクタ 60"/>
        <xdr:cNvCxnSpPr/>
      </xdr:nvCxnSpPr>
      <xdr:spPr>
        <a:xfrm flipV="1">
          <a:off x="2908300" y="636989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26550</xdr:rowOff>
    </xdr:from>
    <xdr:to>
      <xdr:col>15</xdr:col>
      <xdr:colOff>50800</xdr:colOff>
      <xdr:row>37</xdr:row>
      <xdr:rowOff>37861</xdr:rowOff>
    </xdr:to>
    <xdr:cxnSp macro="">
      <xdr:nvCxnSpPr>
        <xdr:cNvPr id="64" name="直線コネクタ 63"/>
        <xdr:cNvCxnSpPr/>
      </xdr:nvCxnSpPr>
      <xdr:spPr>
        <a:xfrm flipV="1">
          <a:off x="2019300" y="6370200"/>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37861</xdr:rowOff>
    </xdr:from>
    <xdr:to>
      <xdr:col>10</xdr:col>
      <xdr:colOff>114300</xdr:colOff>
      <xdr:row>37</xdr:row>
      <xdr:rowOff>52265</xdr:rowOff>
    </xdr:to>
    <xdr:cxnSp macro="">
      <xdr:nvCxnSpPr>
        <xdr:cNvPr id="67" name="直線コネクタ 66"/>
        <xdr:cNvCxnSpPr/>
      </xdr:nvCxnSpPr>
      <xdr:spPr>
        <a:xfrm flipV="1">
          <a:off x="1130300" y="6381511"/>
          <a:ext cx="88900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135045</xdr:rowOff>
    </xdr:from>
    <xdr:to>
      <xdr:col>24</xdr:col>
      <xdr:colOff>114300</xdr:colOff>
      <xdr:row>37</xdr:row>
      <xdr:rowOff>65195</xdr:rowOff>
    </xdr:to>
    <xdr:sp macro="" textlink="">
      <xdr:nvSpPr>
        <xdr:cNvPr id="77" name="楕円 76"/>
        <xdr:cNvSpPr/>
      </xdr:nvSpPr>
      <xdr:spPr>
        <a:xfrm>
          <a:off x="4584700" y="63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49972</xdr:rowOff>
    </xdr:from>
    <xdr:ext cx="599010" cy="259045"/>
    <xdr:sp macro="" textlink="">
      <xdr:nvSpPr>
        <xdr:cNvPr id="78" name="人件費該当値テキスト"/>
        <xdr:cNvSpPr txBox="1"/>
      </xdr:nvSpPr>
      <xdr:spPr>
        <a:xfrm>
          <a:off x="4686300" y="62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146891</xdr:rowOff>
    </xdr:from>
    <xdr:to>
      <xdr:col>20</xdr:col>
      <xdr:colOff>38100</xdr:colOff>
      <xdr:row>37</xdr:row>
      <xdr:rowOff>77041</xdr:rowOff>
    </xdr:to>
    <xdr:sp macro="" textlink="">
      <xdr:nvSpPr>
        <xdr:cNvPr id="79" name="楕円 78"/>
        <xdr:cNvSpPr/>
      </xdr:nvSpPr>
      <xdr:spPr>
        <a:xfrm>
          <a:off x="3746500" y="63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68168</xdr:rowOff>
    </xdr:from>
    <xdr:ext cx="599010" cy="259045"/>
    <xdr:sp macro="" textlink="">
      <xdr:nvSpPr>
        <xdr:cNvPr id="80" name="テキスト ボックス 79"/>
        <xdr:cNvSpPr txBox="1"/>
      </xdr:nvSpPr>
      <xdr:spPr>
        <a:xfrm>
          <a:off x="3497795" y="641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147200</xdr:rowOff>
    </xdr:from>
    <xdr:to>
      <xdr:col>15</xdr:col>
      <xdr:colOff>101600</xdr:colOff>
      <xdr:row>37</xdr:row>
      <xdr:rowOff>77350</xdr:rowOff>
    </xdr:to>
    <xdr:sp macro="" textlink="">
      <xdr:nvSpPr>
        <xdr:cNvPr id="81" name="楕円 80"/>
        <xdr:cNvSpPr/>
      </xdr:nvSpPr>
      <xdr:spPr>
        <a:xfrm>
          <a:off x="2857500" y="63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68477</xdr:rowOff>
    </xdr:from>
    <xdr:ext cx="599010" cy="259045"/>
    <xdr:sp macro="" textlink="">
      <xdr:nvSpPr>
        <xdr:cNvPr id="82" name="テキスト ボックス 81"/>
        <xdr:cNvSpPr txBox="1"/>
      </xdr:nvSpPr>
      <xdr:spPr>
        <a:xfrm>
          <a:off x="2608795" y="64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158511</xdr:rowOff>
    </xdr:from>
    <xdr:to>
      <xdr:col>10</xdr:col>
      <xdr:colOff>165100</xdr:colOff>
      <xdr:row>37</xdr:row>
      <xdr:rowOff>88661</xdr:rowOff>
    </xdr:to>
    <xdr:sp macro="" textlink="">
      <xdr:nvSpPr>
        <xdr:cNvPr id="83" name="楕円 82"/>
        <xdr:cNvSpPr/>
      </xdr:nvSpPr>
      <xdr:spPr>
        <a:xfrm>
          <a:off x="1968500" y="63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79788</xdr:rowOff>
    </xdr:from>
    <xdr:ext cx="599010" cy="259045"/>
    <xdr:sp macro="" textlink="">
      <xdr:nvSpPr>
        <xdr:cNvPr id="84" name="テキスト ボックス 83"/>
        <xdr:cNvSpPr txBox="1"/>
      </xdr:nvSpPr>
      <xdr:spPr>
        <a:xfrm>
          <a:off x="1719795" y="642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1465</xdr:rowOff>
    </xdr:from>
    <xdr:to>
      <xdr:col>6</xdr:col>
      <xdr:colOff>38100</xdr:colOff>
      <xdr:row>37</xdr:row>
      <xdr:rowOff>103065</xdr:rowOff>
    </xdr:to>
    <xdr:sp macro="" textlink="">
      <xdr:nvSpPr>
        <xdr:cNvPr id="85" name="楕円 84"/>
        <xdr:cNvSpPr/>
      </xdr:nvSpPr>
      <xdr:spPr>
        <a:xfrm>
          <a:off x="1079500" y="63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94192</xdr:rowOff>
    </xdr:from>
    <xdr:ext cx="599010" cy="259045"/>
    <xdr:sp macro="" textlink="">
      <xdr:nvSpPr>
        <xdr:cNvPr id="86" name="テキスト ボックス 85"/>
        <xdr:cNvSpPr txBox="1"/>
      </xdr:nvSpPr>
      <xdr:spPr>
        <a:xfrm>
          <a:off x="830795" y="643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16989</xdr:rowOff>
    </xdr:from>
    <xdr:to>
      <xdr:col>24</xdr:col>
      <xdr:colOff>63500</xdr:colOff>
      <xdr:row>58</xdr:row>
      <xdr:rowOff>33519</xdr:rowOff>
    </xdr:to>
    <xdr:cxnSp macro="">
      <xdr:nvCxnSpPr>
        <xdr:cNvPr id="117" name="直線コネクタ 116"/>
        <xdr:cNvCxnSpPr/>
      </xdr:nvCxnSpPr>
      <xdr:spPr>
        <a:xfrm flipV="1">
          <a:off x="3797300" y="9961089"/>
          <a:ext cx="8382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33519</xdr:rowOff>
    </xdr:from>
    <xdr:to>
      <xdr:col>19</xdr:col>
      <xdr:colOff>177800</xdr:colOff>
      <xdr:row>58</xdr:row>
      <xdr:rowOff>48675</xdr:rowOff>
    </xdr:to>
    <xdr:cxnSp macro="">
      <xdr:nvCxnSpPr>
        <xdr:cNvPr id="120" name="直線コネクタ 119"/>
        <xdr:cNvCxnSpPr/>
      </xdr:nvCxnSpPr>
      <xdr:spPr>
        <a:xfrm flipV="1">
          <a:off x="2908300" y="9977619"/>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48675</xdr:rowOff>
    </xdr:from>
    <xdr:to>
      <xdr:col>15</xdr:col>
      <xdr:colOff>50800</xdr:colOff>
      <xdr:row>58</xdr:row>
      <xdr:rowOff>62257</xdr:rowOff>
    </xdr:to>
    <xdr:cxnSp macro="">
      <xdr:nvCxnSpPr>
        <xdr:cNvPr id="123" name="直線コネクタ 122"/>
        <xdr:cNvCxnSpPr/>
      </xdr:nvCxnSpPr>
      <xdr:spPr>
        <a:xfrm flipV="1">
          <a:off x="2019300" y="9992775"/>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62257</xdr:rowOff>
    </xdr:from>
    <xdr:to>
      <xdr:col>10</xdr:col>
      <xdr:colOff>114300</xdr:colOff>
      <xdr:row>58</xdr:row>
      <xdr:rowOff>96343</xdr:rowOff>
    </xdr:to>
    <xdr:cxnSp macro="">
      <xdr:nvCxnSpPr>
        <xdr:cNvPr id="126" name="直線コネクタ 125"/>
        <xdr:cNvCxnSpPr/>
      </xdr:nvCxnSpPr>
      <xdr:spPr>
        <a:xfrm flipV="1">
          <a:off x="1130300" y="10006357"/>
          <a:ext cx="8890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137639</xdr:rowOff>
    </xdr:from>
    <xdr:to>
      <xdr:col>24</xdr:col>
      <xdr:colOff>114300</xdr:colOff>
      <xdr:row>58</xdr:row>
      <xdr:rowOff>67789</xdr:rowOff>
    </xdr:to>
    <xdr:sp macro="" textlink="">
      <xdr:nvSpPr>
        <xdr:cNvPr id="136" name="楕円 135"/>
        <xdr:cNvSpPr/>
      </xdr:nvSpPr>
      <xdr:spPr>
        <a:xfrm>
          <a:off x="4584700" y="99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52566</xdr:rowOff>
    </xdr:from>
    <xdr:ext cx="599010" cy="259045"/>
    <xdr:sp macro="" textlink="">
      <xdr:nvSpPr>
        <xdr:cNvPr id="137" name="物件費該当値テキスト"/>
        <xdr:cNvSpPr txBox="1"/>
      </xdr:nvSpPr>
      <xdr:spPr>
        <a:xfrm>
          <a:off x="4686300" y="982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154169</xdr:rowOff>
    </xdr:from>
    <xdr:to>
      <xdr:col>20</xdr:col>
      <xdr:colOff>38100</xdr:colOff>
      <xdr:row>58</xdr:row>
      <xdr:rowOff>84319</xdr:rowOff>
    </xdr:to>
    <xdr:sp macro="" textlink="">
      <xdr:nvSpPr>
        <xdr:cNvPr id="138" name="楕円 137"/>
        <xdr:cNvSpPr/>
      </xdr:nvSpPr>
      <xdr:spPr>
        <a:xfrm>
          <a:off x="3746500" y="99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75446</xdr:rowOff>
    </xdr:from>
    <xdr:ext cx="599010" cy="259045"/>
    <xdr:sp macro="" textlink="">
      <xdr:nvSpPr>
        <xdr:cNvPr id="139" name="テキスト ボックス 138"/>
        <xdr:cNvSpPr txBox="1"/>
      </xdr:nvSpPr>
      <xdr:spPr>
        <a:xfrm>
          <a:off x="3497795" y="100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169325</xdr:rowOff>
    </xdr:from>
    <xdr:to>
      <xdr:col>15</xdr:col>
      <xdr:colOff>101600</xdr:colOff>
      <xdr:row>58</xdr:row>
      <xdr:rowOff>99475</xdr:rowOff>
    </xdr:to>
    <xdr:sp macro="" textlink="">
      <xdr:nvSpPr>
        <xdr:cNvPr id="140" name="楕円 139"/>
        <xdr:cNvSpPr/>
      </xdr:nvSpPr>
      <xdr:spPr>
        <a:xfrm>
          <a:off x="2857500" y="9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90602</xdr:rowOff>
    </xdr:from>
    <xdr:ext cx="599010" cy="259045"/>
    <xdr:sp macro="" textlink="">
      <xdr:nvSpPr>
        <xdr:cNvPr id="141" name="テキスト ボックス 140"/>
        <xdr:cNvSpPr txBox="1"/>
      </xdr:nvSpPr>
      <xdr:spPr>
        <a:xfrm>
          <a:off x="2608795" y="100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11457</xdr:rowOff>
    </xdr:from>
    <xdr:to>
      <xdr:col>10</xdr:col>
      <xdr:colOff>165100</xdr:colOff>
      <xdr:row>58</xdr:row>
      <xdr:rowOff>113057</xdr:rowOff>
    </xdr:to>
    <xdr:sp macro="" textlink="">
      <xdr:nvSpPr>
        <xdr:cNvPr id="142" name="楕円 141"/>
        <xdr:cNvSpPr/>
      </xdr:nvSpPr>
      <xdr:spPr>
        <a:xfrm>
          <a:off x="1968500" y="99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104184</xdr:rowOff>
    </xdr:from>
    <xdr:ext cx="599010" cy="259045"/>
    <xdr:sp macro="" textlink="">
      <xdr:nvSpPr>
        <xdr:cNvPr id="143" name="テキスト ボックス 142"/>
        <xdr:cNvSpPr txBox="1"/>
      </xdr:nvSpPr>
      <xdr:spPr>
        <a:xfrm>
          <a:off x="1719795" y="100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45543</xdr:rowOff>
    </xdr:from>
    <xdr:to>
      <xdr:col>6</xdr:col>
      <xdr:colOff>38100</xdr:colOff>
      <xdr:row>58</xdr:row>
      <xdr:rowOff>147143</xdr:rowOff>
    </xdr:to>
    <xdr:sp macro="" textlink="">
      <xdr:nvSpPr>
        <xdr:cNvPr id="144" name="楕円 143"/>
        <xdr:cNvSpPr/>
      </xdr:nvSpPr>
      <xdr:spPr>
        <a:xfrm>
          <a:off x="1079500" y="99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138270</xdr:rowOff>
    </xdr:from>
    <xdr:ext cx="599010" cy="259045"/>
    <xdr:sp macro="" textlink="">
      <xdr:nvSpPr>
        <xdr:cNvPr id="145" name="テキスト ボックス 144"/>
        <xdr:cNvSpPr txBox="1"/>
      </xdr:nvSpPr>
      <xdr:spPr>
        <a:xfrm>
          <a:off x="830795" y="100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149690</xdr:rowOff>
    </xdr:from>
    <xdr:to>
      <xdr:col>24</xdr:col>
      <xdr:colOff>63500</xdr:colOff>
      <xdr:row>77</xdr:row>
      <xdr:rowOff>155068</xdr:rowOff>
    </xdr:to>
    <xdr:cxnSp macro="">
      <xdr:nvCxnSpPr>
        <xdr:cNvPr id="170" name="直線コネクタ 169"/>
        <xdr:cNvCxnSpPr/>
      </xdr:nvCxnSpPr>
      <xdr:spPr>
        <a:xfrm>
          <a:off x="3797300" y="13351340"/>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149690</xdr:rowOff>
    </xdr:from>
    <xdr:to>
      <xdr:col>19</xdr:col>
      <xdr:colOff>177800</xdr:colOff>
      <xdr:row>77</xdr:row>
      <xdr:rowOff>151747</xdr:rowOff>
    </xdr:to>
    <xdr:cxnSp macro="">
      <xdr:nvCxnSpPr>
        <xdr:cNvPr id="173" name="直線コネクタ 172"/>
        <xdr:cNvCxnSpPr/>
      </xdr:nvCxnSpPr>
      <xdr:spPr>
        <a:xfrm flipV="1">
          <a:off x="2908300" y="133513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151747</xdr:rowOff>
    </xdr:from>
    <xdr:to>
      <xdr:col>15</xdr:col>
      <xdr:colOff>50800</xdr:colOff>
      <xdr:row>77</xdr:row>
      <xdr:rowOff>170396</xdr:rowOff>
    </xdr:to>
    <xdr:cxnSp macro="">
      <xdr:nvCxnSpPr>
        <xdr:cNvPr id="176" name="直線コネクタ 175"/>
        <xdr:cNvCxnSpPr/>
      </xdr:nvCxnSpPr>
      <xdr:spPr>
        <a:xfrm flipV="1">
          <a:off x="2019300" y="13353397"/>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170396</xdr:rowOff>
    </xdr:from>
    <xdr:to>
      <xdr:col>10</xdr:col>
      <xdr:colOff>114300</xdr:colOff>
      <xdr:row>78</xdr:row>
      <xdr:rowOff>733</xdr:rowOff>
    </xdr:to>
    <xdr:cxnSp macro="">
      <xdr:nvCxnSpPr>
        <xdr:cNvPr id="179" name="直線コネクタ 178"/>
        <xdr:cNvCxnSpPr/>
      </xdr:nvCxnSpPr>
      <xdr:spPr>
        <a:xfrm flipV="1">
          <a:off x="1130300" y="13372046"/>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104268</xdr:rowOff>
    </xdr:from>
    <xdr:to>
      <xdr:col>24</xdr:col>
      <xdr:colOff>114300</xdr:colOff>
      <xdr:row>78</xdr:row>
      <xdr:rowOff>34418</xdr:rowOff>
    </xdr:to>
    <xdr:sp macro="" textlink="">
      <xdr:nvSpPr>
        <xdr:cNvPr id="189" name="楕円 188"/>
        <xdr:cNvSpPr/>
      </xdr:nvSpPr>
      <xdr:spPr>
        <a:xfrm>
          <a:off x="4584700" y="133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19195</xdr:rowOff>
    </xdr:from>
    <xdr:ext cx="469744" cy="259045"/>
    <xdr:sp macro="" textlink="">
      <xdr:nvSpPr>
        <xdr:cNvPr id="190" name="維持補修費該当値テキスト"/>
        <xdr:cNvSpPr txBox="1"/>
      </xdr:nvSpPr>
      <xdr:spPr>
        <a:xfrm>
          <a:off x="4686300" y="132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98890</xdr:rowOff>
    </xdr:from>
    <xdr:to>
      <xdr:col>20</xdr:col>
      <xdr:colOff>38100</xdr:colOff>
      <xdr:row>78</xdr:row>
      <xdr:rowOff>29040</xdr:rowOff>
    </xdr:to>
    <xdr:sp macro="" textlink="">
      <xdr:nvSpPr>
        <xdr:cNvPr id="191" name="楕円 190"/>
        <xdr:cNvSpPr/>
      </xdr:nvSpPr>
      <xdr:spPr>
        <a:xfrm>
          <a:off x="3746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20167</xdr:rowOff>
    </xdr:from>
    <xdr:ext cx="469744" cy="259045"/>
    <xdr:sp macro="" textlink="">
      <xdr:nvSpPr>
        <xdr:cNvPr id="192" name="テキスト ボックス 191"/>
        <xdr:cNvSpPr txBox="1"/>
      </xdr:nvSpPr>
      <xdr:spPr>
        <a:xfrm>
          <a:off x="3562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100947</xdr:rowOff>
    </xdr:from>
    <xdr:to>
      <xdr:col>15</xdr:col>
      <xdr:colOff>101600</xdr:colOff>
      <xdr:row>78</xdr:row>
      <xdr:rowOff>31097</xdr:rowOff>
    </xdr:to>
    <xdr:sp macro="" textlink="">
      <xdr:nvSpPr>
        <xdr:cNvPr id="193" name="楕円 192"/>
        <xdr:cNvSpPr/>
      </xdr:nvSpPr>
      <xdr:spPr>
        <a:xfrm>
          <a:off x="2857500" y="133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22224</xdr:rowOff>
    </xdr:from>
    <xdr:ext cx="469744" cy="259045"/>
    <xdr:sp macro="" textlink="">
      <xdr:nvSpPr>
        <xdr:cNvPr id="194" name="テキスト ボックス 193"/>
        <xdr:cNvSpPr txBox="1"/>
      </xdr:nvSpPr>
      <xdr:spPr>
        <a:xfrm>
          <a:off x="2673428" y="13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119596</xdr:rowOff>
    </xdr:from>
    <xdr:to>
      <xdr:col>10</xdr:col>
      <xdr:colOff>165100</xdr:colOff>
      <xdr:row>78</xdr:row>
      <xdr:rowOff>49746</xdr:rowOff>
    </xdr:to>
    <xdr:sp macro="" textlink="">
      <xdr:nvSpPr>
        <xdr:cNvPr id="195" name="楕円 194"/>
        <xdr:cNvSpPr/>
      </xdr:nvSpPr>
      <xdr:spPr>
        <a:xfrm>
          <a:off x="1968500" y="133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40873</xdr:rowOff>
    </xdr:from>
    <xdr:ext cx="469744" cy="259045"/>
    <xdr:sp macro="" textlink="">
      <xdr:nvSpPr>
        <xdr:cNvPr id="196" name="テキスト ボックス 195"/>
        <xdr:cNvSpPr txBox="1"/>
      </xdr:nvSpPr>
      <xdr:spPr>
        <a:xfrm>
          <a:off x="1784428" y="134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121383</xdr:rowOff>
    </xdr:from>
    <xdr:to>
      <xdr:col>6</xdr:col>
      <xdr:colOff>38100</xdr:colOff>
      <xdr:row>78</xdr:row>
      <xdr:rowOff>51533</xdr:rowOff>
    </xdr:to>
    <xdr:sp macro="" textlink="">
      <xdr:nvSpPr>
        <xdr:cNvPr id="197" name="楕円 196"/>
        <xdr:cNvSpPr/>
      </xdr:nvSpPr>
      <xdr:spPr>
        <a:xfrm>
          <a:off x="1079500" y="133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42660</xdr:rowOff>
    </xdr:from>
    <xdr:ext cx="469744" cy="259045"/>
    <xdr:sp macro="" textlink="">
      <xdr:nvSpPr>
        <xdr:cNvPr id="198" name="テキスト ボックス 197"/>
        <xdr:cNvSpPr txBox="1"/>
      </xdr:nvSpPr>
      <xdr:spPr>
        <a:xfrm>
          <a:off x="895428" y="1341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41535</xdr:rowOff>
    </xdr:from>
    <xdr:to>
      <xdr:col>24</xdr:col>
      <xdr:colOff>63500</xdr:colOff>
      <xdr:row>92</xdr:row>
      <xdr:rowOff>46983</xdr:rowOff>
    </xdr:to>
    <xdr:cxnSp macro="">
      <xdr:nvCxnSpPr>
        <xdr:cNvPr id="231" name="直線コネクタ 230"/>
        <xdr:cNvCxnSpPr/>
      </xdr:nvCxnSpPr>
      <xdr:spPr>
        <a:xfrm flipV="1">
          <a:off x="3797300" y="15814935"/>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17342</xdr:rowOff>
    </xdr:from>
    <xdr:to>
      <xdr:col>19</xdr:col>
      <xdr:colOff>177800</xdr:colOff>
      <xdr:row>92</xdr:row>
      <xdr:rowOff>46983</xdr:rowOff>
    </xdr:to>
    <xdr:cxnSp macro="">
      <xdr:nvCxnSpPr>
        <xdr:cNvPr id="234" name="直線コネクタ 233"/>
        <xdr:cNvCxnSpPr/>
      </xdr:nvCxnSpPr>
      <xdr:spPr>
        <a:xfrm>
          <a:off x="2908300" y="15790742"/>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17342</xdr:rowOff>
    </xdr:from>
    <xdr:to>
      <xdr:col>15</xdr:col>
      <xdr:colOff>50800</xdr:colOff>
      <xdr:row>92</xdr:row>
      <xdr:rowOff>90884</xdr:rowOff>
    </xdr:to>
    <xdr:cxnSp macro="">
      <xdr:nvCxnSpPr>
        <xdr:cNvPr id="237" name="直線コネクタ 236"/>
        <xdr:cNvCxnSpPr/>
      </xdr:nvCxnSpPr>
      <xdr:spPr>
        <a:xfrm flipV="1">
          <a:off x="2019300" y="15790742"/>
          <a:ext cx="8890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90884</xdr:rowOff>
    </xdr:from>
    <xdr:to>
      <xdr:col>10</xdr:col>
      <xdr:colOff>114300</xdr:colOff>
      <xdr:row>93</xdr:row>
      <xdr:rowOff>11418</xdr:rowOff>
    </xdr:to>
    <xdr:cxnSp macro="">
      <xdr:nvCxnSpPr>
        <xdr:cNvPr id="240" name="直線コネクタ 239"/>
        <xdr:cNvCxnSpPr/>
      </xdr:nvCxnSpPr>
      <xdr:spPr>
        <a:xfrm flipV="1">
          <a:off x="1130300" y="15864284"/>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162185</xdr:rowOff>
    </xdr:from>
    <xdr:to>
      <xdr:col>24</xdr:col>
      <xdr:colOff>114300</xdr:colOff>
      <xdr:row>92</xdr:row>
      <xdr:rowOff>92335</xdr:rowOff>
    </xdr:to>
    <xdr:sp macro="" textlink="">
      <xdr:nvSpPr>
        <xdr:cNvPr id="250" name="楕円 249"/>
        <xdr:cNvSpPr/>
      </xdr:nvSpPr>
      <xdr:spPr>
        <a:xfrm>
          <a:off x="4584700" y="15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13612</xdr:rowOff>
    </xdr:from>
    <xdr:ext cx="599010" cy="259045"/>
    <xdr:sp macro="" textlink="">
      <xdr:nvSpPr>
        <xdr:cNvPr id="251" name="扶助費該当値テキスト"/>
        <xdr:cNvSpPr txBox="1"/>
      </xdr:nvSpPr>
      <xdr:spPr>
        <a:xfrm>
          <a:off x="4686300" y="1561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167633</xdr:rowOff>
    </xdr:from>
    <xdr:to>
      <xdr:col>20</xdr:col>
      <xdr:colOff>38100</xdr:colOff>
      <xdr:row>92</xdr:row>
      <xdr:rowOff>97783</xdr:rowOff>
    </xdr:to>
    <xdr:sp macro="" textlink="">
      <xdr:nvSpPr>
        <xdr:cNvPr id="252" name="楕円 251"/>
        <xdr:cNvSpPr/>
      </xdr:nvSpPr>
      <xdr:spPr>
        <a:xfrm>
          <a:off x="3746500" y="157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114310</xdr:rowOff>
    </xdr:from>
    <xdr:ext cx="599010" cy="259045"/>
    <xdr:sp macro="" textlink="">
      <xdr:nvSpPr>
        <xdr:cNvPr id="253" name="テキスト ボックス 252"/>
        <xdr:cNvSpPr txBox="1"/>
      </xdr:nvSpPr>
      <xdr:spPr>
        <a:xfrm>
          <a:off x="3497795" y="155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137992</xdr:rowOff>
    </xdr:from>
    <xdr:to>
      <xdr:col>15</xdr:col>
      <xdr:colOff>101600</xdr:colOff>
      <xdr:row>92</xdr:row>
      <xdr:rowOff>68142</xdr:rowOff>
    </xdr:to>
    <xdr:sp macro="" textlink="">
      <xdr:nvSpPr>
        <xdr:cNvPr id="254" name="楕円 253"/>
        <xdr:cNvSpPr/>
      </xdr:nvSpPr>
      <xdr:spPr>
        <a:xfrm>
          <a:off x="2857500" y="157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84669</xdr:rowOff>
    </xdr:from>
    <xdr:ext cx="599010" cy="259045"/>
    <xdr:sp macro="" textlink="">
      <xdr:nvSpPr>
        <xdr:cNvPr id="255" name="テキスト ボックス 254"/>
        <xdr:cNvSpPr txBox="1"/>
      </xdr:nvSpPr>
      <xdr:spPr>
        <a:xfrm>
          <a:off x="2608795" y="155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40084</xdr:rowOff>
    </xdr:from>
    <xdr:to>
      <xdr:col>10</xdr:col>
      <xdr:colOff>165100</xdr:colOff>
      <xdr:row>92</xdr:row>
      <xdr:rowOff>141684</xdr:rowOff>
    </xdr:to>
    <xdr:sp macro="" textlink="">
      <xdr:nvSpPr>
        <xdr:cNvPr id="256" name="楕円 255"/>
        <xdr:cNvSpPr/>
      </xdr:nvSpPr>
      <xdr:spPr>
        <a:xfrm>
          <a:off x="1968500" y="158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158211</xdr:rowOff>
    </xdr:from>
    <xdr:ext cx="599010" cy="259045"/>
    <xdr:sp macro="" textlink="">
      <xdr:nvSpPr>
        <xdr:cNvPr id="257" name="テキスト ボックス 256"/>
        <xdr:cNvSpPr txBox="1"/>
      </xdr:nvSpPr>
      <xdr:spPr>
        <a:xfrm>
          <a:off x="1719795" y="1558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132068</xdr:rowOff>
    </xdr:from>
    <xdr:to>
      <xdr:col>6</xdr:col>
      <xdr:colOff>38100</xdr:colOff>
      <xdr:row>93</xdr:row>
      <xdr:rowOff>62218</xdr:rowOff>
    </xdr:to>
    <xdr:sp macro="" textlink="">
      <xdr:nvSpPr>
        <xdr:cNvPr id="258" name="楕円 257"/>
        <xdr:cNvSpPr/>
      </xdr:nvSpPr>
      <xdr:spPr>
        <a:xfrm>
          <a:off x="1079500" y="159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78745</xdr:rowOff>
    </xdr:from>
    <xdr:ext cx="599010" cy="259045"/>
    <xdr:sp macro="" textlink="">
      <xdr:nvSpPr>
        <xdr:cNvPr id="259" name="テキスト ボックス 258"/>
        <xdr:cNvSpPr txBox="1"/>
      </xdr:nvSpPr>
      <xdr:spPr>
        <a:xfrm>
          <a:off x="830795" y="1568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94669</xdr:rowOff>
    </xdr:from>
    <xdr:to>
      <xdr:col>55</xdr:col>
      <xdr:colOff>0</xdr:colOff>
      <xdr:row>38</xdr:row>
      <xdr:rowOff>98155</xdr:rowOff>
    </xdr:to>
    <xdr:cxnSp macro="">
      <xdr:nvCxnSpPr>
        <xdr:cNvPr id="290" name="直線コネクタ 289"/>
        <xdr:cNvCxnSpPr/>
      </xdr:nvCxnSpPr>
      <xdr:spPr>
        <a:xfrm flipV="1">
          <a:off x="9639300" y="6609769"/>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98155</xdr:rowOff>
    </xdr:from>
    <xdr:to>
      <xdr:col>50</xdr:col>
      <xdr:colOff>114300</xdr:colOff>
      <xdr:row>38</xdr:row>
      <xdr:rowOff>102898</xdr:rowOff>
    </xdr:to>
    <xdr:cxnSp macro="">
      <xdr:nvCxnSpPr>
        <xdr:cNvPr id="293" name="直線コネクタ 292"/>
        <xdr:cNvCxnSpPr/>
      </xdr:nvCxnSpPr>
      <xdr:spPr>
        <a:xfrm flipV="1">
          <a:off x="8750300" y="661325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102898</xdr:rowOff>
    </xdr:from>
    <xdr:to>
      <xdr:col>45</xdr:col>
      <xdr:colOff>177800</xdr:colOff>
      <xdr:row>38</xdr:row>
      <xdr:rowOff>128260</xdr:rowOff>
    </xdr:to>
    <xdr:cxnSp macro="">
      <xdr:nvCxnSpPr>
        <xdr:cNvPr id="296" name="直線コネクタ 295"/>
        <xdr:cNvCxnSpPr/>
      </xdr:nvCxnSpPr>
      <xdr:spPr>
        <a:xfrm flipV="1">
          <a:off x="7861300" y="6617998"/>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128260</xdr:rowOff>
    </xdr:from>
    <xdr:to>
      <xdr:col>41</xdr:col>
      <xdr:colOff>50800</xdr:colOff>
      <xdr:row>38</xdr:row>
      <xdr:rowOff>134656</xdr:rowOff>
    </xdr:to>
    <xdr:cxnSp macro="">
      <xdr:nvCxnSpPr>
        <xdr:cNvPr id="299" name="直線コネクタ 298"/>
        <xdr:cNvCxnSpPr/>
      </xdr:nvCxnSpPr>
      <xdr:spPr>
        <a:xfrm flipV="1">
          <a:off x="6972300" y="6643360"/>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43869</xdr:rowOff>
    </xdr:from>
    <xdr:to>
      <xdr:col>55</xdr:col>
      <xdr:colOff>50800</xdr:colOff>
      <xdr:row>38</xdr:row>
      <xdr:rowOff>145469</xdr:rowOff>
    </xdr:to>
    <xdr:sp macro="" textlink="">
      <xdr:nvSpPr>
        <xdr:cNvPr id="309" name="楕円 308"/>
        <xdr:cNvSpPr/>
      </xdr:nvSpPr>
      <xdr:spPr>
        <a:xfrm>
          <a:off x="104267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130246</xdr:rowOff>
    </xdr:from>
    <xdr:ext cx="599010" cy="259045"/>
    <xdr:sp macro="" textlink="">
      <xdr:nvSpPr>
        <xdr:cNvPr id="310" name="補助費等該当値テキスト"/>
        <xdr:cNvSpPr txBox="1"/>
      </xdr:nvSpPr>
      <xdr:spPr>
        <a:xfrm>
          <a:off x="10528300" y="64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47355</xdr:rowOff>
    </xdr:from>
    <xdr:to>
      <xdr:col>50</xdr:col>
      <xdr:colOff>165100</xdr:colOff>
      <xdr:row>38</xdr:row>
      <xdr:rowOff>148955</xdr:rowOff>
    </xdr:to>
    <xdr:sp macro="" textlink="">
      <xdr:nvSpPr>
        <xdr:cNvPr id="311" name="楕円 310"/>
        <xdr:cNvSpPr/>
      </xdr:nvSpPr>
      <xdr:spPr>
        <a:xfrm>
          <a:off x="9588500" y="6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140082</xdr:rowOff>
    </xdr:from>
    <xdr:ext cx="599010" cy="259045"/>
    <xdr:sp macro="" textlink="">
      <xdr:nvSpPr>
        <xdr:cNvPr id="312" name="テキスト ボックス 311"/>
        <xdr:cNvSpPr txBox="1"/>
      </xdr:nvSpPr>
      <xdr:spPr>
        <a:xfrm>
          <a:off x="9339795" y="66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52098</xdr:rowOff>
    </xdr:from>
    <xdr:to>
      <xdr:col>46</xdr:col>
      <xdr:colOff>38100</xdr:colOff>
      <xdr:row>38</xdr:row>
      <xdr:rowOff>153698</xdr:rowOff>
    </xdr:to>
    <xdr:sp macro="" textlink="">
      <xdr:nvSpPr>
        <xdr:cNvPr id="313" name="楕円 312"/>
        <xdr:cNvSpPr/>
      </xdr:nvSpPr>
      <xdr:spPr>
        <a:xfrm>
          <a:off x="8699500" y="65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144825</xdr:rowOff>
    </xdr:from>
    <xdr:ext cx="599010" cy="259045"/>
    <xdr:sp macro="" textlink="">
      <xdr:nvSpPr>
        <xdr:cNvPr id="314" name="テキスト ボックス 313"/>
        <xdr:cNvSpPr txBox="1"/>
      </xdr:nvSpPr>
      <xdr:spPr>
        <a:xfrm>
          <a:off x="8450795" y="665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77460</xdr:rowOff>
    </xdr:from>
    <xdr:to>
      <xdr:col>41</xdr:col>
      <xdr:colOff>101600</xdr:colOff>
      <xdr:row>39</xdr:row>
      <xdr:rowOff>7610</xdr:rowOff>
    </xdr:to>
    <xdr:sp macro="" textlink="">
      <xdr:nvSpPr>
        <xdr:cNvPr id="315" name="楕円 314"/>
        <xdr:cNvSpPr/>
      </xdr:nvSpPr>
      <xdr:spPr>
        <a:xfrm>
          <a:off x="7810500" y="65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170187</xdr:rowOff>
    </xdr:from>
    <xdr:ext cx="534377" cy="259045"/>
    <xdr:sp macro="" textlink="">
      <xdr:nvSpPr>
        <xdr:cNvPr id="316" name="テキスト ボックス 315"/>
        <xdr:cNvSpPr txBox="1"/>
      </xdr:nvSpPr>
      <xdr:spPr>
        <a:xfrm>
          <a:off x="7594111" y="66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83856</xdr:rowOff>
    </xdr:from>
    <xdr:to>
      <xdr:col>36</xdr:col>
      <xdr:colOff>165100</xdr:colOff>
      <xdr:row>39</xdr:row>
      <xdr:rowOff>14006</xdr:rowOff>
    </xdr:to>
    <xdr:sp macro="" textlink="">
      <xdr:nvSpPr>
        <xdr:cNvPr id="317" name="楕円 316"/>
        <xdr:cNvSpPr/>
      </xdr:nvSpPr>
      <xdr:spPr>
        <a:xfrm>
          <a:off x="6921500" y="65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5133</xdr:rowOff>
    </xdr:from>
    <xdr:ext cx="534377" cy="259045"/>
    <xdr:sp macro="" textlink="">
      <xdr:nvSpPr>
        <xdr:cNvPr id="318" name="テキスト ボックス 317"/>
        <xdr:cNvSpPr txBox="1"/>
      </xdr:nvSpPr>
      <xdr:spPr>
        <a:xfrm>
          <a:off x="6705111" y="66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67740</xdr:rowOff>
    </xdr:from>
    <xdr:to>
      <xdr:col>55</xdr:col>
      <xdr:colOff>0</xdr:colOff>
      <xdr:row>58</xdr:row>
      <xdr:rowOff>78891</xdr:rowOff>
    </xdr:to>
    <xdr:cxnSp macro="">
      <xdr:nvCxnSpPr>
        <xdr:cNvPr id="345" name="直線コネクタ 344"/>
        <xdr:cNvCxnSpPr/>
      </xdr:nvCxnSpPr>
      <xdr:spPr>
        <a:xfrm>
          <a:off x="9639300" y="10011840"/>
          <a:ext cx="8382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67740</xdr:rowOff>
    </xdr:from>
    <xdr:to>
      <xdr:col>50</xdr:col>
      <xdr:colOff>114300</xdr:colOff>
      <xdr:row>58</xdr:row>
      <xdr:rowOff>114038</xdr:rowOff>
    </xdr:to>
    <xdr:cxnSp macro="">
      <xdr:nvCxnSpPr>
        <xdr:cNvPr id="348" name="直線コネクタ 347"/>
        <xdr:cNvCxnSpPr/>
      </xdr:nvCxnSpPr>
      <xdr:spPr>
        <a:xfrm flipV="1">
          <a:off x="8750300" y="10011840"/>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102098</xdr:rowOff>
    </xdr:from>
    <xdr:to>
      <xdr:col>45</xdr:col>
      <xdr:colOff>177800</xdr:colOff>
      <xdr:row>58</xdr:row>
      <xdr:rowOff>114038</xdr:rowOff>
    </xdr:to>
    <xdr:cxnSp macro="">
      <xdr:nvCxnSpPr>
        <xdr:cNvPr id="351" name="直線コネクタ 350"/>
        <xdr:cNvCxnSpPr/>
      </xdr:nvCxnSpPr>
      <xdr:spPr>
        <a:xfrm>
          <a:off x="7861300" y="10046198"/>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102098</xdr:rowOff>
    </xdr:from>
    <xdr:to>
      <xdr:col>41</xdr:col>
      <xdr:colOff>50800</xdr:colOff>
      <xdr:row>58</xdr:row>
      <xdr:rowOff>103644</xdr:rowOff>
    </xdr:to>
    <xdr:cxnSp macro="">
      <xdr:nvCxnSpPr>
        <xdr:cNvPr id="354" name="直線コネクタ 353"/>
        <xdr:cNvCxnSpPr/>
      </xdr:nvCxnSpPr>
      <xdr:spPr>
        <a:xfrm flipV="1">
          <a:off x="6972300" y="10046198"/>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28091</xdr:rowOff>
    </xdr:from>
    <xdr:to>
      <xdr:col>55</xdr:col>
      <xdr:colOff>50800</xdr:colOff>
      <xdr:row>58</xdr:row>
      <xdr:rowOff>129691</xdr:rowOff>
    </xdr:to>
    <xdr:sp macro="" textlink="">
      <xdr:nvSpPr>
        <xdr:cNvPr id="364" name="楕円 363"/>
        <xdr:cNvSpPr/>
      </xdr:nvSpPr>
      <xdr:spPr>
        <a:xfrm>
          <a:off x="10426700" y="99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114468</xdr:rowOff>
    </xdr:from>
    <xdr:ext cx="599010" cy="259045"/>
    <xdr:sp macro="" textlink="">
      <xdr:nvSpPr>
        <xdr:cNvPr id="365" name="普通建設事業費該当値テキスト"/>
        <xdr:cNvSpPr txBox="1"/>
      </xdr:nvSpPr>
      <xdr:spPr>
        <a:xfrm>
          <a:off x="10528300" y="98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16940</xdr:rowOff>
    </xdr:from>
    <xdr:to>
      <xdr:col>50</xdr:col>
      <xdr:colOff>165100</xdr:colOff>
      <xdr:row>58</xdr:row>
      <xdr:rowOff>118540</xdr:rowOff>
    </xdr:to>
    <xdr:sp macro="" textlink="">
      <xdr:nvSpPr>
        <xdr:cNvPr id="366" name="楕円 365"/>
        <xdr:cNvSpPr/>
      </xdr:nvSpPr>
      <xdr:spPr>
        <a:xfrm>
          <a:off x="9588500" y="99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109667</xdr:rowOff>
    </xdr:from>
    <xdr:ext cx="599010" cy="259045"/>
    <xdr:sp macro="" textlink="">
      <xdr:nvSpPr>
        <xdr:cNvPr id="367" name="テキスト ボックス 366"/>
        <xdr:cNvSpPr txBox="1"/>
      </xdr:nvSpPr>
      <xdr:spPr>
        <a:xfrm>
          <a:off x="9339795" y="1005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63238</xdr:rowOff>
    </xdr:from>
    <xdr:to>
      <xdr:col>46</xdr:col>
      <xdr:colOff>38100</xdr:colOff>
      <xdr:row>58</xdr:row>
      <xdr:rowOff>164838</xdr:rowOff>
    </xdr:to>
    <xdr:sp macro="" textlink="">
      <xdr:nvSpPr>
        <xdr:cNvPr id="368" name="楕円 367"/>
        <xdr:cNvSpPr/>
      </xdr:nvSpPr>
      <xdr:spPr>
        <a:xfrm>
          <a:off x="8699500" y="100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155965</xdr:rowOff>
    </xdr:from>
    <xdr:ext cx="534377" cy="259045"/>
    <xdr:sp macro="" textlink="">
      <xdr:nvSpPr>
        <xdr:cNvPr id="369" name="テキスト ボックス 368"/>
        <xdr:cNvSpPr txBox="1"/>
      </xdr:nvSpPr>
      <xdr:spPr>
        <a:xfrm>
          <a:off x="8483111" y="101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51298</xdr:rowOff>
    </xdr:from>
    <xdr:to>
      <xdr:col>41</xdr:col>
      <xdr:colOff>101600</xdr:colOff>
      <xdr:row>58</xdr:row>
      <xdr:rowOff>152898</xdr:rowOff>
    </xdr:to>
    <xdr:sp macro="" textlink="">
      <xdr:nvSpPr>
        <xdr:cNvPr id="370" name="楕円 369"/>
        <xdr:cNvSpPr/>
      </xdr:nvSpPr>
      <xdr:spPr>
        <a:xfrm>
          <a:off x="7810500" y="99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144025</xdr:rowOff>
    </xdr:from>
    <xdr:ext cx="534377" cy="259045"/>
    <xdr:sp macro="" textlink="">
      <xdr:nvSpPr>
        <xdr:cNvPr id="371" name="テキスト ボックス 370"/>
        <xdr:cNvSpPr txBox="1"/>
      </xdr:nvSpPr>
      <xdr:spPr>
        <a:xfrm>
          <a:off x="7594111" y="100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52844</xdr:rowOff>
    </xdr:from>
    <xdr:to>
      <xdr:col>36</xdr:col>
      <xdr:colOff>165100</xdr:colOff>
      <xdr:row>58</xdr:row>
      <xdr:rowOff>154444</xdr:rowOff>
    </xdr:to>
    <xdr:sp macro="" textlink="">
      <xdr:nvSpPr>
        <xdr:cNvPr id="372" name="楕円 371"/>
        <xdr:cNvSpPr/>
      </xdr:nvSpPr>
      <xdr:spPr>
        <a:xfrm>
          <a:off x="6921500" y="99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145571</xdr:rowOff>
    </xdr:from>
    <xdr:ext cx="534377" cy="259045"/>
    <xdr:sp macro="" textlink="">
      <xdr:nvSpPr>
        <xdr:cNvPr id="373" name="テキスト ボックス 372"/>
        <xdr:cNvSpPr txBox="1"/>
      </xdr:nvSpPr>
      <xdr:spPr>
        <a:xfrm>
          <a:off x="6705111" y="100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21352</xdr:rowOff>
    </xdr:from>
    <xdr:to>
      <xdr:col>55</xdr:col>
      <xdr:colOff>0</xdr:colOff>
      <xdr:row>79</xdr:row>
      <xdr:rowOff>45469</xdr:rowOff>
    </xdr:to>
    <xdr:cxnSp macro="">
      <xdr:nvCxnSpPr>
        <xdr:cNvPr id="404" name="直線コネクタ 403"/>
        <xdr:cNvCxnSpPr/>
      </xdr:nvCxnSpPr>
      <xdr:spPr>
        <a:xfrm flipV="1">
          <a:off x="9639300" y="13565902"/>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45469</xdr:rowOff>
    </xdr:from>
    <xdr:to>
      <xdr:col>50</xdr:col>
      <xdr:colOff>114300</xdr:colOff>
      <xdr:row>79</xdr:row>
      <xdr:rowOff>96258</xdr:rowOff>
    </xdr:to>
    <xdr:cxnSp macro="">
      <xdr:nvCxnSpPr>
        <xdr:cNvPr id="407" name="直線コネクタ 406"/>
        <xdr:cNvCxnSpPr/>
      </xdr:nvCxnSpPr>
      <xdr:spPr>
        <a:xfrm flipV="1">
          <a:off x="8750300" y="13590019"/>
          <a:ext cx="889000" cy="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71113</xdr:rowOff>
    </xdr:from>
    <xdr:to>
      <xdr:col>45</xdr:col>
      <xdr:colOff>177800</xdr:colOff>
      <xdr:row>79</xdr:row>
      <xdr:rowOff>96258</xdr:rowOff>
    </xdr:to>
    <xdr:cxnSp macro="">
      <xdr:nvCxnSpPr>
        <xdr:cNvPr id="410" name="直線コネクタ 409"/>
        <xdr:cNvCxnSpPr/>
      </xdr:nvCxnSpPr>
      <xdr:spPr>
        <a:xfrm>
          <a:off x="7861300" y="136156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142002</xdr:rowOff>
    </xdr:from>
    <xdr:to>
      <xdr:col>55</xdr:col>
      <xdr:colOff>50800</xdr:colOff>
      <xdr:row>79</xdr:row>
      <xdr:rowOff>72152</xdr:rowOff>
    </xdr:to>
    <xdr:sp macro="" textlink="">
      <xdr:nvSpPr>
        <xdr:cNvPr id="420" name="楕円 419"/>
        <xdr:cNvSpPr/>
      </xdr:nvSpPr>
      <xdr:spPr>
        <a:xfrm>
          <a:off x="10426700" y="13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166119</xdr:rowOff>
    </xdr:from>
    <xdr:to>
      <xdr:col>50</xdr:col>
      <xdr:colOff>165100</xdr:colOff>
      <xdr:row>79</xdr:row>
      <xdr:rowOff>96269</xdr:rowOff>
    </xdr:to>
    <xdr:sp macro="" textlink="">
      <xdr:nvSpPr>
        <xdr:cNvPr id="422" name="楕円 421"/>
        <xdr:cNvSpPr/>
      </xdr:nvSpPr>
      <xdr:spPr>
        <a:xfrm>
          <a:off x="9588500" y="135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87396</xdr:rowOff>
    </xdr:from>
    <xdr:ext cx="534377" cy="259045"/>
    <xdr:sp macro="" textlink="">
      <xdr:nvSpPr>
        <xdr:cNvPr id="423" name="テキスト ボックス 422"/>
        <xdr:cNvSpPr txBox="1"/>
      </xdr:nvSpPr>
      <xdr:spPr>
        <a:xfrm>
          <a:off x="9372111" y="136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45458</xdr:rowOff>
    </xdr:from>
    <xdr:to>
      <xdr:col>46</xdr:col>
      <xdr:colOff>38100</xdr:colOff>
      <xdr:row>79</xdr:row>
      <xdr:rowOff>147058</xdr:rowOff>
    </xdr:to>
    <xdr:sp macro="" textlink="">
      <xdr:nvSpPr>
        <xdr:cNvPr id="424" name="楕円 423"/>
        <xdr:cNvSpPr/>
      </xdr:nvSpPr>
      <xdr:spPr>
        <a:xfrm>
          <a:off x="8699500" y="135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138185</xdr:rowOff>
    </xdr:from>
    <xdr:ext cx="469744" cy="259045"/>
    <xdr:sp macro="" textlink="">
      <xdr:nvSpPr>
        <xdr:cNvPr id="425" name="テキスト ボックス 424"/>
        <xdr:cNvSpPr txBox="1"/>
      </xdr:nvSpPr>
      <xdr:spPr>
        <a:xfrm>
          <a:off x="8515428" y="136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20313</xdr:rowOff>
    </xdr:from>
    <xdr:to>
      <xdr:col>41</xdr:col>
      <xdr:colOff>101600</xdr:colOff>
      <xdr:row>79</xdr:row>
      <xdr:rowOff>121913</xdr:rowOff>
    </xdr:to>
    <xdr:sp macro="" textlink="">
      <xdr:nvSpPr>
        <xdr:cNvPr id="426" name="楕円 425"/>
        <xdr:cNvSpPr/>
      </xdr:nvSpPr>
      <xdr:spPr>
        <a:xfrm>
          <a:off x="7810500" y="13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113040</xdr:rowOff>
    </xdr:from>
    <xdr:ext cx="534377" cy="259045"/>
    <xdr:sp macro="" textlink="">
      <xdr:nvSpPr>
        <xdr:cNvPr id="427" name="テキスト ボックス 426"/>
        <xdr:cNvSpPr txBox="1"/>
      </xdr:nvSpPr>
      <xdr:spPr>
        <a:xfrm>
          <a:off x="7594111" y="136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128746</xdr:rowOff>
    </xdr:from>
    <xdr:to>
      <xdr:col>55</xdr:col>
      <xdr:colOff>0</xdr:colOff>
      <xdr:row>97</xdr:row>
      <xdr:rowOff>150124</xdr:rowOff>
    </xdr:to>
    <xdr:cxnSp macro="">
      <xdr:nvCxnSpPr>
        <xdr:cNvPr id="452" name="直線コネクタ 451"/>
        <xdr:cNvCxnSpPr/>
      </xdr:nvCxnSpPr>
      <xdr:spPr>
        <a:xfrm>
          <a:off x="9639300" y="16759396"/>
          <a:ext cx="8382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128746</xdr:rowOff>
    </xdr:from>
    <xdr:to>
      <xdr:col>50</xdr:col>
      <xdr:colOff>114300</xdr:colOff>
      <xdr:row>97</xdr:row>
      <xdr:rowOff>167303</xdr:rowOff>
    </xdr:to>
    <xdr:cxnSp macro="">
      <xdr:nvCxnSpPr>
        <xdr:cNvPr id="455" name="直線コネクタ 454"/>
        <xdr:cNvCxnSpPr/>
      </xdr:nvCxnSpPr>
      <xdr:spPr>
        <a:xfrm flipV="1">
          <a:off x="8750300" y="16759396"/>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164767</xdr:rowOff>
    </xdr:from>
    <xdr:to>
      <xdr:col>45</xdr:col>
      <xdr:colOff>177800</xdr:colOff>
      <xdr:row>97</xdr:row>
      <xdr:rowOff>167303</xdr:rowOff>
    </xdr:to>
    <xdr:cxnSp macro="">
      <xdr:nvCxnSpPr>
        <xdr:cNvPr id="458" name="直線コネクタ 457"/>
        <xdr:cNvCxnSpPr/>
      </xdr:nvCxnSpPr>
      <xdr:spPr>
        <a:xfrm>
          <a:off x="7861300" y="16795417"/>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99324</xdr:rowOff>
    </xdr:from>
    <xdr:to>
      <xdr:col>55</xdr:col>
      <xdr:colOff>50800</xdr:colOff>
      <xdr:row>98</xdr:row>
      <xdr:rowOff>29474</xdr:rowOff>
    </xdr:to>
    <xdr:sp macro="" textlink="">
      <xdr:nvSpPr>
        <xdr:cNvPr id="468" name="楕円 467"/>
        <xdr:cNvSpPr/>
      </xdr:nvSpPr>
      <xdr:spPr>
        <a:xfrm>
          <a:off x="10426700" y="167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77946</xdr:rowOff>
    </xdr:from>
    <xdr:to>
      <xdr:col>50</xdr:col>
      <xdr:colOff>165100</xdr:colOff>
      <xdr:row>98</xdr:row>
      <xdr:rowOff>8096</xdr:rowOff>
    </xdr:to>
    <xdr:sp macro="" textlink="">
      <xdr:nvSpPr>
        <xdr:cNvPr id="470" name="楕円 469"/>
        <xdr:cNvSpPr/>
      </xdr:nvSpPr>
      <xdr:spPr>
        <a:xfrm>
          <a:off x="9588500" y="167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170673</xdr:rowOff>
    </xdr:from>
    <xdr:ext cx="599010" cy="259045"/>
    <xdr:sp macro="" textlink="">
      <xdr:nvSpPr>
        <xdr:cNvPr id="471" name="テキスト ボックス 470"/>
        <xdr:cNvSpPr txBox="1"/>
      </xdr:nvSpPr>
      <xdr:spPr>
        <a:xfrm>
          <a:off x="9339795" y="168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116503</xdr:rowOff>
    </xdr:from>
    <xdr:to>
      <xdr:col>46</xdr:col>
      <xdr:colOff>38100</xdr:colOff>
      <xdr:row>98</xdr:row>
      <xdr:rowOff>46653</xdr:rowOff>
    </xdr:to>
    <xdr:sp macro="" textlink="">
      <xdr:nvSpPr>
        <xdr:cNvPr id="472" name="楕円 471"/>
        <xdr:cNvSpPr/>
      </xdr:nvSpPr>
      <xdr:spPr>
        <a:xfrm>
          <a:off x="8699500" y="167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37780</xdr:rowOff>
    </xdr:from>
    <xdr:ext cx="534377" cy="259045"/>
    <xdr:sp macro="" textlink="">
      <xdr:nvSpPr>
        <xdr:cNvPr id="473" name="テキスト ボックス 472"/>
        <xdr:cNvSpPr txBox="1"/>
      </xdr:nvSpPr>
      <xdr:spPr>
        <a:xfrm>
          <a:off x="8483111" y="168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113967</xdr:rowOff>
    </xdr:from>
    <xdr:to>
      <xdr:col>41</xdr:col>
      <xdr:colOff>101600</xdr:colOff>
      <xdr:row>98</xdr:row>
      <xdr:rowOff>44117</xdr:rowOff>
    </xdr:to>
    <xdr:sp macro="" textlink="">
      <xdr:nvSpPr>
        <xdr:cNvPr id="474" name="楕円 473"/>
        <xdr:cNvSpPr/>
      </xdr:nvSpPr>
      <xdr:spPr>
        <a:xfrm>
          <a:off x="7810500" y="167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35244</xdr:rowOff>
    </xdr:from>
    <xdr:ext cx="534377" cy="259045"/>
    <xdr:sp macro="" textlink="">
      <xdr:nvSpPr>
        <xdr:cNvPr id="475" name="テキスト ボックス 474"/>
        <xdr:cNvSpPr txBox="1"/>
      </xdr:nvSpPr>
      <xdr:spPr>
        <a:xfrm>
          <a:off x="7594111" y="168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35257</xdr:rowOff>
    </xdr:from>
    <xdr:to>
      <xdr:col>85</xdr:col>
      <xdr:colOff>127000</xdr:colOff>
      <xdr:row>39</xdr:row>
      <xdr:rowOff>43562</xdr:rowOff>
    </xdr:to>
    <xdr:cxnSp macro="">
      <xdr:nvCxnSpPr>
        <xdr:cNvPr id="504" name="直線コネクタ 503"/>
        <xdr:cNvCxnSpPr/>
      </xdr:nvCxnSpPr>
      <xdr:spPr>
        <a:xfrm>
          <a:off x="15481300" y="6721807"/>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34826</xdr:rowOff>
    </xdr:from>
    <xdr:to>
      <xdr:col>81</xdr:col>
      <xdr:colOff>50800</xdr:colOff>
      <xdr:row>39</xdr:row>
      <xdr:rowOff>35257</xdr:rowOff>
    </xdr:to>
    <xdr:cxnSp macro="">
      <xdr:nvCxnSpPr>
        <xdr:cNvPr id="507" name="直線コネクタ 506"/>
        <xdr:cNvCxnSpPr/>
      </xdr:nvCxnSpPr>
      <xdr:spPr>
        <a:xfrm>
          <a:off x="14592300" y="672137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34826</xdr:rowOff>
    </xdr:from>
    <xdr:to>
      <xdr:col>76</xdr:col>
      <xdr:colOff>114300</xdr:colOff>
      <xdr:row>39</xdr:row>
      <xdr:rowOff>39322</xdr:rowOff>
    </xdr:to>
    <xdr:cxnSp macro="">
      <xdr:nvCxnSpPr>
        <xdr:cNvPr id="510" name="直線コネクタ 509"/>
        <xdr:cNvCxnSpPr/>
      </xdr:nvCxnSpPr>
      <xdr:spPr>
        <a:xfrm flipV="1">
          <a:off x="13703300" y="6721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13646</xdr:rowOff>
    </xdr:from>
    <xdr:to>
      <xdr:col>71</xdr:col>
      <xdr:colOff>177800</xdr:colOff>
      <xdr:row>39</xdr:row>
      <xdr:rowOff>39322</xdr:rowOff>
    </xdr:to>
    <xdr:cxnSp macro="">
      <xdr:nvCxnSpPr>
        <xdr:cNvPr id="513" name="直線コネクタ 512"/>
        <xdr:cNvCxnSpPr/>
      </xdr:nvCxnSpPr>
      <xdr:spPr>
        <a:xfrm>
          <a:off x="12814300" y="6700196"/>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164212</xdr:rowOff>
    </xdr:from>
    <xdr:to>
      <xdr:col>85</xdr:col>
      <xdr:colOff>177800</xdr:colOff>
      <xdr:row>39</xdr:row>
      <xdr:rowOff>94362</xdr:rowOff>
    </xdr:to>
    <xdr:sp macro="" textlink="">
      <xdr:nvSpPr>
        <xdr:cNvPr id="523" name="楕円 522"/>
        <xdr:cNvSpPr/>
      </xdr:nvSpPr>
      <xdr:spPr>
        <a:xfrm>
          <a:off x="16268700" y="66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79139</xdr:rowOff>
    </xdr:from>
    <xdr:ext cx="378565" cy="259045"/>
    <xdr:sp macro="" textlink="">
      <xdr:nvSpPr>
        <xdr:cNvPr id="524" name="災害復旧事業費該当値テキスト"/>
        <xdr:cNvSpPr txBox="1"/>
      </xdr:nvSpPr>
      <xdr:spPr>
        <a:xfrm>
          <a:off x="16370300" y="65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155907</xdr:rowOff>
    </xdr:from>
    <xdr:to>
      <xdr:col>81</xdr:col>
      <xdr:colOff>101600</xdr:colOff>
      <xdr:row>39</xdr:row>
      <xdr:rowOff>86057</xdr:rowOff>
    </xdr:to>
    <xdr:sp macro="" textlink="">
      <xdr:nvSpPr>
        <xdr:cNvPr id="525" name="楕円 524"/>
        <xdr:cNvSpPr/>
      </xdr:nvSpPr>
      <xdr:spPr>
        <a:xfrm>
          <a:off x="15430500" y="6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77184</xdr:rowOff>
    </xdr:from>
    <xdr:ext cx="469744" cy="259045"/>
    <xdr:sp macro="" textlink="">
      <xdr:nvSpPr>
        <xdr:cNvPr id="526" name="テキスト ボックス 525"/>
        <xdr:cNvSpPr txBox="1"/>
      </xdr:nvSpPr>
      <xdr:spPr>
        <a:xfrm>
          <a:off x="15246428" y="67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155476</xdr:rowOff>
    </xdr:from>
    <xdr:to>
      <xdr:col>76</xdr:col>
      <xdr:colOff>165100</xdr:colOff>
      <xdr:row>39</xdr:row>
      <xdr:rowOff>85626</xdr:rowOff>
    </xdr:to>
    <xdr:sp macro="" textlink="">
      <xdr:nvSpPr>
        <xdr:cNvPr id="527" name="楕円 526"/>
        <xdr:cNvSpPr/>
      </xdr:nvSpPr>
      <xdr:spPr>
        <a:xfrm>
          <a:off x="14541500" y="66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76753</xdr:rowOff>
    </xdr:from>
    <xdr:ext cx="469744" cy="259045"/>
    <xdr:sp macro="" textlink="">
      <xdr:nvSpPr>
        <xdr:cNvPr id="528" name="テキスト ボックス 527"/>
        <xdr:cNvSpPr txBox="1"/>
      </xdr:nvSpPr>
      <xdr:spPr>
        <a:xfrm>
          <a:off x="14357428" y="67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159972</xdr:rowOff>
    </xdr:from>
    <xdr:to>
      <xdr:col>72</xdr:col>
      <xdr:colOff>38100</xdr:colOff>
      <xdr:row>39</xdr:row>
      <xdr:rowOff>90122</xdr:rowOff>
    </xdr:to>
    <xdr:sp macro="" textlink="">
      <xdr:nvSpPr>
        <xdr:cNvPr id="529" name="楕円 528"/>
        <xdr:cNvSpPr/>
      </xdr:nvSpPr>
      <xdr:spPr>
        <a:xfrm>
          <a:off x="13652500" y="66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81249</xdr:rowOff>
    </xdr:from>
    <xdr:ext cx="469744" cy="259045"/>
    <xdr:sp macro="" textlink="">
      <xdr:nvSpPr>
        <xdr:cNvPr id="530" name="テキスト ボックス 529"/>
        <xdr:cNvSpPr txBox="1"/>
      </xdr:nvSpPr>
      <xdr:spPr>
        <a:xfrm>
          <a:off x="13468428" y="67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134296</xdr:rowOff>
    </xdr:from>
    <xdr:to>
      <xdr:col>67</xdr:col>
      <xdr:colOff>101600</xdr:colOff>
      <xdr:row>39</xdr:row>
      <xdr:rowOff>64446</xdr:rowOff>
    </xdr:to>
    <xdr:sp macro="" textlink="">
      <xdr:nvSpPr>
        <xdr:cNvPr id="531" name="楕円 530"/>
        <xdr:cNvSpPr/>
      </xdr:nvSpPr>
      <xdr:spPr>
        <a:xfrm>
          <a:off x="12763500" y="66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55573</xdr:rowOff>
    </xdr:from>
    <xdr:ext cx="469744" cy="259045"/>
    <xdr:sp macro="" textlink="">
      <xdr:nvSpPr>
        <xdr:cNvPr id="532" name="テキスト ボックス 531"/>
        <xdr:cNvSpPr txBox="1"/>
      </xdr:nvSpPr>
      <xdr:spPr>
        <a:xfrm>
          <a:off x="12579428" y="67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32389</xdr:rowOff>
    </xdr:from>
    <xdr:to>
      <xdr:col>85</xdr:col>
      <xdr:colOff>127000</xdr:colOff>
      <xdr:row>78</xdr:row>
      <xdr:rowOff>39410</xdr:rowOff>
    </xdr:to>
    <xdr:cxnSp macro="">
      <xdr:nvCxnSpPr>
        <xdr:cNvPr id="616" name="直線コネクタ 615"/>
        <xdr:cNvCxnSpPr/>
      </xdr:nvCxnSpPr>
      <xdr:spPr>
        <a:xfrm flipV="1">
          <a:off x="15481300" y="13405489"/>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30851</xdr:rowOff>
    </xdr:from>
    <xdr:to>
      <xdr:col>81</xdr:col>
      <xdr:colOff>50800</xdr:colOff>
      <xdr:row>78</xdr:row>
      <xdr:rowOff>39410</xdr:rowOff>
    </xdr:to>
    <xdr:cxnSp macro="">
      <xdr:nvCxnSpPr>
        <xdr:cNvPr id="619" name="直線コネクタ 618"/>
        <xdr:cNvCxnSpPr/>
      </xdr:nvCxnSpPr>
      <xdr:spPr>
        <a:xfrm>
          <a:off x="14592300" y="13403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18890</xdr:rowOff>
    </xdr:from>
    <xdr:to>
      <xdr:col>76</xdr:col>
      <xdr:colOff>114300</xdr:colOff>
      <xdr:row>78</xdr:row>
      <xdr:rowOff>30851</xdr:rowOff>
    </xdr:to>
    <xdr:cxnSp macro="">
      <xdr:nvCxnSpPr>
        <xdr:cNvPr id="622" name="直線コネクタ 621"/>
        <xdr:cNvCxnSpPr/>
      </xdr:nvCxnSpPr>
      <xdr:spPr>
        <a:xfrm>
          <a:off x="13703300" y="13391990"/>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18890</xdr:rowOff>
    </xdr:from>
    <xdr:to>
      <xdr:col>71</xdr:col>
      <xdr:colOff>177800</xdr:colOff>
      <xdr:row>78</xdr:row>
      <xdr:rowOff>22485</xdr:rowOff>
    </xdr:to>
    <xdr:cxnSp macro="">
      <xdr:nvCxnSpPr>
        <xdr:cNvPr id="625" name="直線コネクタ 624"/>
        <xdr:cNvCxnSpPr/>
      </xdr:nvCxnSpPr>
      <xdr:spPr>
        <a:xfrm flipV="1">
          <a:off x="12814300" y="1339199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153039</xdr:rowOff>
    </xdr:from>
    <xdr:to>
      <xdr:col>85</xdr:col>
      <xdr:colOff>177800</xdr:colOff>
      <xdr:row>78</xdr:row>
      <xdr:rowOff>83189</xdr:rowOff>
    </xdr:to>
    <xdr:sp macro="" textlink="">
      <xdr:nvSpPr>
        <xdr:cNvPr id="635" name="楕円 634"/>
        <xdr:cNvSpPr/>
      </xdr:nvSpPr>
      <xdr:spPr>
        <a:xfrm>
          <a:off x="16268700" y="13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131466</xdr:rowOff>
    </xdr:from>
    <xdr:ext cx="534377" cy="259045"/>
    <xdr:sp macro="" textlink="">
      <xdr:nvSpPr>
        <xdr:cNvPr id="636" name="公債費該当値テキスト"/>
        <xdr:cNvSpPr txBox="1"/>
      </xdr:nvSpPr>
      <xdr:spPr>
        <a:xfrm>
          <a:off x="16370300" y="133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160060</xdr:rowOff>
    </xdr:from>
    <xdr:to>
      <xdr:col>81</xdr:col>
      <xdr:colOff>101600</xdr:colOff>
      <xdr:row>78</xdr:row>
      <xdr:rowOff>90210</xdr:rowOff>
    </xdr:to>
    <xdr:sp macro="" textlink="">
      <xdr:nvSpPr>
        <xdr:cNvPr id="637" name="楕円 636"/>
        <xdr:cNvSpPr/>
      </xdr:nvSpPr>
      <xdr:spPr>
        <a:xfrm>
          <a:off x="15430500" y="13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81337</xdr:rowOff>
    </xdr:from>
    <xdr:ext cx="534377" cy="259045"/>
    <xdr:sp macro="" textlink="">
      <xdr:nvSpPr>
        <xdr:cNvPr id="638" name="テキスト ボックス 637"/>
        <xdr:cNvSpPr txBox="1"/>
      </xdr:nvSpPr>
      <xdr:spPr>
        <a:xfrm>
          <a:off x="15214111" y="134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151501</xdr:rowOff>
    </xdr:from>
    <xdr:to>
      <xdr:col>76</xdr:col>
      <xdr:colOff>165100</xdr:colOff>
      <xdr:row>78</xdr:row>
      <xdr:rowOff>81651</xdr:rowOff>
    </xdr:to>
    <xdr:sp macro="" textlink="">
      <xdr:nvSpPr>
        <xdr:cNvPr id="639" name="楕円 638"/>
        <xdr:cNvSpPr/>
      </xdr:nvSpPr>
      <xdr:spPr>
        <a:xfrm>
          <a:off x="14541500" y="133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72778</xdr:rowOff>
    </xdr:from>
    <xdr:ext cx="534377" cy="259045"/>
    <xdr:sp macro="" textlink="">
      <xdr:nvSpPr>
        <xdr:cNvPr id="640" name="テキスト ボックス 639"/>
        <xdr:cNvSpPr txBox="1"/>
      </xdr:nvSpPr>
      <xdr:spPr>
        <a:xfrm>
          <a:off x="14325111" y="134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139540</xdr:rowOff>
    </xdr:from>
    <xdr:to>
      <xdr:col>72</xdr:col>
      <xdr:colOff>38100</xdr:colOff>
      <xdr:row>78</xdr:row>
      <xdr:rowOff>69690</xdr:rowOff>
    </xdr:to>
    <xdr:sp macro="" textlink="">
      <xdr:nvSpPr>
        <xdr:cNvPr id="641" name="楕円 640"/>
        <xdr:cNvSpPr/>
      </xdr:nvSpPr>
      <xdr:spPr>
        <a:xfrm>
          <a:off x="13652500" y="133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60817</xdr:rowOff>
    </xdr:from>
    <xdr:ext cx="599010" cy="259045"/>
    <xdr:sp macro="" textlink="">
      <xdr:nvSpPr>
        <xdr:cNvPr id="642" name="テキスト ボックス 641"/>
        <xdr:cNvSpPr txBox="1"/>
      </xdr:nvSpPr>
      <xdr:spPr>
        <a:xfrm>
          <a:off x="13403795" y="134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143135</xdr:rowOff>
    </xdr:from>
    <xdr:to>
      <xdr:col>67</xdr:col>
      <xdr:colOff>101600</xdr:colOff>
      <xdr:row>78</xdr:row>
      <xdr:rowOff>73285</xdr:rowOff>
    </xdr:to>
    <xdr:sp macro="" textlink="">
      <xdr:nvSpPr>
        <xdr:cNvPr id="643" name="楕円 642"/>
        <xdr:cNvSpPr/>
      </xdr:nvSpPr>
      <xdr:spPr>
        <a:xfrm>
          <a:off x="12763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64412</xdr:rowOff>
    </xdr:from>
    <xdr:ext cx="599010" cy="259045"/>
    <xdr:sp macro="" textlink="">
      <xdr:nvSpPr>
        <xdr:cNvPr id="644" name="テキスト ボックス 643"/>
        <xdr:cNvSpPr txBox="1"/>
      </xdr:nvSpPr>
      <xdr:spPr>
        <a:xfrm>
          <a:off x="12514795" y="134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99462</xdr:rowOff>
    </xdr:from>
    <xdr:to>
      <xdr:col>85</xdr:col>
      <xdr:colOff>127000</xdr:colOff>
      <xdr:row>98</xdr:row>
      <xdr:rowOff>106083</xdr:rowOff>
    </xdr:to>
    <xdr:cxnSp macro="">
      <xdr:nvCxnSpPr>
        <xdr:cNvPr id="671" name="直線コネクタ 670"/>
        <xdr:cNvCxnSpPr/>
      </xdr:nvCxnSpPr>
      <xdr:spPr>
        <a:xfrm flipV="1">
          <a:off x="15481300" y="16901562"/>
          <a:ext cx="8382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80533</xdr:rowOff>
    </xdr:from>
    <xdr:to>
      <xdr:col>81</xdr:col>
      <xdr:colOff>50800</xdr:colOff>
      <xdr:row>98</xdr:row>
      <xdr:rowOff>106083</xdr:rowOff>
    </xdr:to>
    <xdr:cxnSp macro="">
      <xdr:nvCxnSpPr>
        <xdr:cNvPr id="674" name="直線コネクタ 673"/>
        <xdr:cNvCxnSpPr/>
      </xdr:nvCxnSpPr>
      <xdr:spPr>
        <a:xfrm>
          <a:off x="14592300" y="16882633"/>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80533</xdr:rowOff>
    </xdr:from>
    <xdr:to>
      <xdr:col>76</xdr:col>
      <xdr:colOff>114300</xdr:colOff>
      <xdr:row>98</xdr:row>
      <xdr:rowOff>120679</xdr:rowOff>
    </xdr:to>
    <xdr:cxnSp macro="">
      <xdr:nvCxnSpPr>
        <xdr:cNvPr id="677" name="直線コネクタ 676"/>
        <xdr:cNvCxnSpPr/>
      </xdr:nvCxnSpPr>
      <xdr:spPr>
        <a:xfrm flipV="1">
          <a:off x="13703300" y="16882633"/>
          <a:ext cx="8890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119261</xdr:rowOff>
    </xdr:from>
    <xdr:to>
      <xdr:col>71</xdr:col>
      <xdr:colOff>177800</xdr:colOff>
      <xdr:row>98</xdr:row>
      <xdr:rowOff>120679</xdr:rowOff>
    </xdr:to>
    <xdr:cxnSp macro="">
      <xdr:nvCxnSpPr>
        <xdr:cNvPr id="680" name="直線コネクタ 679"/>
        <xdr:cNvCxnSpPr/>
      </xdr:nvCxnSpPr>
      <xdr:spPr>
        <a:xfrm>
          <a:off x="12814300" y="1692136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48662</xdr:rowOff>
    </xdr:from>
    <xdr:to>
      <xdr:col>85</xdr:col>
      <xdr:colOff>177800</xdr:colOff>
      <xdr:row>98</xdr:row>
      <xdr:rowOff>150262</xdr:rowOff>
    </xdr:to>
    <xdr:sp macro="" textlink="">
      <xdr:nvSpPr>
        <xdr:cNvPr id="690" name="楕円 689"/>
        <xdr:cNvSpPr/>
      </xdr:nvSpPr>
      <xdr:spPr>
        <a:xfrm>
          <a:off x="16268700" y="168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55283</xdr:rowOff>
    </xdr:from>
    <xdr:to>
      <xdr:col>81</xdr:col>
      <xdr:colOff>101600</xdr:colOff>
      <xdr:row>98</xdr:row>
      <xdr:rowOff>156883</xdr:rowOff>
    </xdr:to>
    <xdr:sp macro="" textlink="">
      <xdr:nvSpPr>
        <xdr:cNvPr id="692" name="楕円 691"/>
        <xdr:cNvSpPr/>
      </xdr:nvSpPr>
      <xdr:spPr>
        <a:xfrm>
          <a:off x="15430500" y="168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148010</xdr:rowOff>
    </xdr:from>
    <xdr:ext cx="534377" cy="259045"/>
    <xdr:sp macro="" textlink="">
      <xdr:nvSpPr>
        <xdr:cNvPr id="693" name="テキスト ボックス 692"/>
        <xdr:cNvSpPr txBox="1"/>
      </xdr:nvSpPr>
      <xdr:spPr>
        <a:xfrm>
          <a:off x="15214111" y="169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29733</xdr:rowOff>
    </xdr:from>
    <xdr:to>
      <xdr:col>76</xdr:col>
      <xdr:colOff>165100</xdr:colOff>
      <xdr:row>98</xdr:row>
      <xdr:rowOff>131333</xdr:rowOff>
    </xdr:to>
    <xdr:sp macro="" textlink="">
      <xdr:nvSpPr>
        <xdr:cNvPr id="694" name="楕円 693"/>
        <xdr:cNvSpPr/>
      </xdr:nvSpPr>
      <xdr:spPr>
        <a:xfrm>
          <a:off x="14541500" y="168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122460</xdr:rowOff>
    </xdr:from>
    <xdr:ext cx="534377" cy="259045"/>
    <xdr:sp macro="" textlink="">
      <xdr:nvSpPr>
        <xdr:cNvPr id="695" name="テキスト ボックス 694"/>
        <xdr:cNvSpPr txBox="1"/>
      </xdr:nvSpPr>
      <xdr:spPr>
        <a:xfrm>
          <a:off x="14325111" y="169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69879</xdr:rowOff>
    </xdr:from>
    <xdr:to>
      <xdr:col>72</xdr:col>
      <xdr:colOff>38100</xdr:colOff>
      <xdr:row>99</xdr:row>
      <xdr:rowOff>29</xdr:rowOff>
    </xdr:to>
    <xdr:sp macro="" textlink="">
      <xdr:nvSpPr>
        <xdr:cNvPr id="696" name="楕円 695"/>
        <xdr:cNvSpPr/>
      </xdr:nvSpPr>
      <xdr:spPr>
        <a:xfrm>
          <a:off x="13652500" y="16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162606</xdr:rowOff>
    </xdr:from>
    <xdr:ext cx="534377" cy="259045"/>
    <xdr:sp macro="" textlink="">
      <xdr:nvSpPr>
        <xdr:cNvPr id="697" name="テキスト ボックス 696"/>
        <xdr:cNvSpPr txBox="1"/>
      </xdr:nvSpPr>
      <xdr:spPr>
        <a:xfrm>
          <a:off x="13436111" y="169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68461</xdr:rowOff>
    </xdr:from>
    <xdr:to>
      <xdr:col>67</xdr:col>
      <xdr:colOff>101600</xdr:colOff>
      <xdr:row>98</xdr:row>
      <xdr:rowOff>170061</xdr:rowOff>
    </xdr:to>
    <xdr:sp macro="" textlink="">
      <xdr:nvSpPr>
        <xdr:cNvPr id="698" name="楕円 697"/>
        <xdr:cNvSpPr/>
      </xdr:nvSpPr>
      <xdr:spPr>
        <a:xfrm>
          <a:off x="12763500" y="168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161188</xdr:rowOff>
    </xdr:from>
    <xdr:ext cx="534377" cy="259045"/>
    <xdr:sp macro="" textlink="">
      <xdr:nvSpPr>
        <xdr:cNvPr id="699" name="テキスト ボックス 698"/>
        <xdr:cNvSpPr txBox="1"/>
      </xdr:nvSpPr>
      <xdr:spPr>
        <a:xfrm>
          <a:off x="12547111" y="169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26518</xdr:rowOff>
    </xdr:from>
    <xdr:to>
      <xdr:col>116</xdr:col>
      <xdr:colOff>63500</xdr:colOff>
      <xdr:row>59</xdr:row>
      <xdr:rowOff>26810</xdr:rowOff>
    </xdr:to>
    <xdr:cxnSp macro="">
      <xdr:nvCxnSpPr>
        <xdr:cNvPr id="783" name="直線コネクタ 782"/>
        <xdr:cNvCxnSpPr/>
      </xdr:nvCxnSpPr>
      <xdr:spPr>
        <a:xfrm flipV="1">
          <a:off x="21323300" y="10142068"/>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26810</xdr:rowOff>
    </xdr:from>
    <xdr:to>
      <xdr:col>111</xdr:col>
      <xdr:colOff>177800</xdr:colOff>
      <xdr:row>59</xdr:row>
      <xdr:rowOff>26975</xdr:rowOff>
    </xdr:to>
    <xdr:cxnSp macro="">
      <xdr:nvCxnSpPr>
        <xdr:cNvPr id="786" name="直線コネクタ 785"/>
        <xdr:cNvCxnSpPr/>
      </xdr:nvCxnSpPr>
      <xdr:spPr>
        <a:xfrm flipV="1">
          <a:off x="20434300" y="10142360"/>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26975</xdr:rowOff>
    </xdr:from>
    <xdr:to>
      <xdr:col>107</xdr:col>
      <xdr:colOff>50800</xdr:colOff>
      <xdr:row>59</xdr:row>
      <xdr:rowOff>27318</xdr:rowOff>
    </xdr:to>
    <xdr:cxnSp macro="">
      <xdr:nvCxnSpPr>
        <xdr:cNvPr id="789" name="直線コネクタ 788"/>
        <xdr:cNvCxnSpPr/>
      </xdr:nvCxnSpPr>
      <xdr:spPr>
        <a:xfrm flipV="1">
          <a:off x="19545300" y="101425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27318</xdr:rowOff>
    </xdr:from>
    <xdr:to>
      <xdr:col>102</xdr:col>
      <xdr:colOff>114300</xdr:colOff>
      <xdr:row>59</xdr:row>
      <xdr:rowOff>27559</xdr:rowOff>
    </xdr:to>
    <xdr:cxnSp macro="">
      <xdr:nvCxnSpPr>
        <xdr:cNvPr id="792" name="直線コネクタ 791"/>
        <xdr:cNvCxnSpPr/>
      </xdr:nvCxnSpPr>
      <xdr:spPr>
        <a:xfrm flipV="1">
          <a:off x="18656300" y="10142868"/>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147168</xdr:rowOff>
    </xdr:from>
    <xdr:to>
      <xdr:col>116</xdr:col>
      <xdr:colOff>114300</xdr:colOff>
      <xdr:row>59</xdr:row>
      <xdr:rowOff>77318</xdr:rowOff>
    </xdr:to>
    <xdr:sp macro="" textlink="">
      <xdr:nvSpPr>
        <xdr:cNvPr id="802" name="楕円 801"/>
        <xdr:cNvSpPr/>
      </xdr:nvSpPr>
      <xdr:spPr>
        <a:xfrm>
          <a:off x="22110700" y="10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62095</xdr:rowOff>
    </xdr:from>
    <xdr:ext cx="469744" cy="259045"/>
    <xdr:sp macro="" textlink="">
      <xdr:nvSpPr>
        <xdr:cNvPr id="803" name="貸付金該当値テキスト"/>
        <xdr:cNvSpPr txBox="1"/>
      </xdr:nvSpPr>
      <xdr:spPr>
        <a:xfrm>
          <a:off x="22212300" y="10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147460</xdr:rowOff>
    </xdr:from>
    <xdr:to>
      <xdr:col>112</xdr:col>
      <xdr:colOff>38100</xdr:colOff>
      <xdr:row>59</xdr:row>
      <xdr:rowOff>77610</xdr:rowOff>
    </xdr:to>
    <xdr:sp macro="" textlink="">
      <xdr:nvSpPr>
        <xdr:cNvPr id="804" name="楕円 803"/>
        <xdr:cNvSpPr/>
      </xdr:nvSpPr>
      <xdr:spPr>
        <a:xfrm>
          <a:off x="21272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68737</xdr:rowOff>
    </xdr:from>
    <xdr:ext cx="469744" cy="259045"/>
    <xdr:sp macro="" textlink="">
      <xdr:nvSpPr>
        <xdr:cNvPr id="805" name="テキスト ボックス 804"/>
        <xdr:cNvSpPr txBox="1"/>
      </xdr:nvSpPr>
      <xdr:spPr>
        <a:xfrm>
          <a:off x="21088428" y="101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147625</xdr:rowOff>
    </xdr:from>
    <xdr:to>
      <xdr:col>107</xdr:col>
      <xdr:colOff>101600</xdr:colOff>
      <xdr:row>59</xdr:row>
      <xdr:rowOff>77775</xdr:rowOff>
    </xdr:to>
    <xdr:sp macro="" textlink="">
      <xdr:nvSpPr>
        <xdr:cNvPr id="806" name="楕円 805"/>
        <xdr:cNvSpPr/>
      </xdr:nvSpPr>
      <xdr:spPr>
        <a:xfrm>
          <a:off x="203835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68902</xdr:rowOff>
    </xdr:from>
    <xdr:ext cx="469744" cy="259045"/>
    <xdr:sp macro="" textlink="">
      <xdr:nvSpPr>
        <xdr:cNvPr id="807" name="テキスト ボックス 806"/>
        <xdr:cNvSpPr txBox="1"/>
      </xdr:nvSpPr>
      <xdr:spPr>
        <a:xfrm>
          <a:off x="20199428" y="101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147968</xdr:rowOff>
    </xdr:from>
    <xdr:to>
      <xdr:col>102</xdr:col>
      <xdr:colOff>165100</xdr:colOff>
      <xdr:row>59</xdr:row>
      <xdr:rowOff>78118</xdr:rowOff>
    </xdr:to>
    <xdr:sp macro="" textlink="">
      <xdr:nvSpPr>
        <xdr:cNvPr id="808" name="楕円 807"/>
        <xdr:cNvSpPr/>
      </xdr:nvSpPr>
      <xdr:spPr>
        <a:xfrm>
          <a:off x="19494500" y="100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69245</xdr:rowOff>
    </xdr:from>
    <xdr:ext cx="469744" cy="259045"/>
    <xdr:sp macro="" textlink="">
      <xdr:nvSpPr>
        <xdr:cNvPr id="809" name="テキスト ボックス 808"/>
        <xdr:cNvSpPr txBox="1"/>
      </xdr:nvSpPr>
      <xdr:spPr>
        <a:xfrm>
          <a:off x="19310428" y="101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148209</xdr:rowOff>
    </xdr:from>
    <xdr:to>
      <xdr:col>98</xdr:col>
      <xdr:colOff>38100</xdr:colOff>
      <xdr:row>59</xdr:row>
      <xdr:rowOff>78359</xdr:rowOff>
    </xdr:to>
    <xdr:sp macro="" textlink="">
      <xdr:nvSpPr>
        <xdr:cNvPr id="810" name="楕円 809"/>
        <xdr:cNvSpPr/>
      </xdr:nvSpPr>
      <xdr:spPr>
        <a:xfrm>
          <a:off x="18605500" y="100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69486</xdr:rowOff>
    </xdr:from>
    <xdr:ext cx="469744" cy="259045"/>
    <xdr:sp macro="" textlink="">
      <xdr:nvSpPr>
        <xdr:cNvPr id="811" name="テキスト ボックス 810"/>
        <xdr:cNvSpPr txBox="1"/>
      </xdr:nvSpPr>
      <xdr:spPr>
        <a:xfrm>
          <a:off x="18421428" y="1018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102983</xdr:rowOff>
    </xdr:from>
    <xdr:to>
      <xdr:col>116</xdr:col>
      <xdr:colOff>63500</xdr:colOff>
      <xdr:row>76</xdr:row>
      <xdr:rowOff>121314</xdr:rowOff>
    </xdr:to>
    <xdr:cxnSp macro="">
      <xdr:nvCxnSpPr>
        <xdr:cNvPr id="840" name="直線コネクタ 839"/>
        <xdr:cNvCxnSpPr/>
      </xdr:nvCxnSpPr>
      <xdr:spPr>
        <a:xfrm flipV="1">
          <a:off x="21323300" y="13133183"/>
          <a:ext cx="8382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121314</xdr:rowOff>
    </xdr:from>
    <xdr:to>
      <xdr:col>111</xdr:col>
      <xdr:colOff>177800</xdr:colOff>
      <xdr:row>76</xdr:row>
      <xdr:rowOff>139193</xdr:rowOff>
    </xdr:to>
    <xdr:cxnSp macro="">
      <xdr:nvCxnSpPr>
        <xdr:cNvPr id="843" name="直線コネクタ 842"/>
        <xdr:cNvCxnSpPr/>
      </xdr:nvCxnSpPr>
      <xdr:spPr>
        <a:xfrm flipV="1">
          <a:off x="20434300" y="13151514"/>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139193</xdr:rowOff>
    </xdr:from>
    <xdr:to>
      <xdr:col>107</xdr:col>
      <xdr:colOff>50800</xdr:colOff>
      <xdr:row>76</xdr:row>
      <xdr:rowOff>149320</xdr:rowOff>
    </xdr:to>
    <xdr:cxnSp macro="">
      <xdr:nvCxnSpPr>
        <xdr:cNvPr id="846" name="直線コネクタ 845"/>
        <xdr:cNvCxnSpPr/>
      </xdr:nvCxnSpPr>
      <xdr:spPr>
        <a:xfrm flipV="1">
          <a:off x="19545300" y="13169393"/>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149320</xdr:rowOff>
    </xdr:from>
    <xdr:to>
      <xdr:col>102</xdr:col>
      <xdr:colOff>114300</xdr:colOff>
      <xdr:row>76</xdr:row>
      <xdr:rowOff>163852</xdr:rowOff>
    </xdr:to>
    <xdr:cxnSp macro="">
      <xdr:nvCxnSpPr>
        <xdr:cNvPr id="849" name="直線コネクタ 848"/>
        <xdr:cNvCxnSpPr/>
      </xdr:nvCxnSpPr>
      <xdr:spPr>
        <a:xfrm flipV="1">
          <a:off x="18656300" y="13179520"/>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52183</xdr:rowOff>
    </xdr:from>
    <xdr:to>
      <xdr:col>116</xdr:col>
      <xdr:colOff>114300</xdr:colOff>
      <xdr:row>76</xdr:row>
      <xdr:rowOff>153783</xdr:rowOff>
    </xdr:to>
    <xdr:sp macro="" textlink="">
      <xdr:nvSpPr>
        <xdr:cNvPr id="859" name="楕円 858"/>
        <xdr:cNvSpPr/>
      </xdr:nvSpPr>
      <xdr:spPr>
        <a:xfrm>
          <a:off x="22110700" y="130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75060</xdr:rowOff>
    </xdr:from>
    <xdr:ext cx="599010" cy="259045"/>
    <xdr:sp macro="" textlink="">
      <xdr:nvSpPr>
        <xdr:cNvPr id="860" name="繰出金該当値テキスト"/>
        <xdr:cNvSpPr txBox="1"/>
      </xdr:nvSpPr>
      <xdr:spPr>
        <a:xfrm>
          <a:off x="22212300" y="129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70514</xdr:rowOff>
    </xdr:from>
    <xdr:to>
      <xdr:col>112</xdr:col>
      <xdr:colOff>38100</xdr:colOff>
      <xdr:row>77</xdr:row>
      <xdr:rowOff>664</xdr:rowOff>
    </xdr:to>
    <xdr:sp macro="" textlink="">
      <xdr:nvSpPr>
        <xdr:cNvPr id="861" name="楕円 860"/>
        <xdr:cNvSpPr/>
      </xdr:nvSpPr>
      <xdr:spPr>
        <a:xfrm>
          <a:off x="21272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17190</xdr:rowOff>
    </xdr:from>
    <xdr:ext cx="599010" cy="259045"/>
    <xdr:sp macro="" textlink="">
      <xdr:nvSpPr>
        <xdr:cNvPr id="862" name="テキスト ボックス 861"/>
        <xdr:cNvSpPr txBox="1"/>
      </xdr:nvSpPr>
      <xdr:spPr>
        <a:xfrm>
          <a:off x="21023795" y="128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88393</xdr:rowOff>
    </xdr:from>
    <xdr:to>
      <xdr:col>107</xdr:col>
      <xdr:colOff>101600</xdr:colOff>
      <xdr:row>77</xdr:row>
      <xdr:rowOff>18543</xdr:rowOff>
    </xdr:to>
    <xdr:sp macro="" textlink="">
      <xdr:nvSpPr>
        <xdr:cNvPr id="863" name="楕円 862"/>
        <xdr:cNvSpPr/>
      </xdr:nvSpPr>
      <xdr:spPr>
        <a:xfrm>
          <a:off x="203835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35070</xdr:rowOff>
    </xdr:from>
    <xdr:ext cx="599010" cy="259045"/>
    <xdr:sp macro="" textlink="">
      <xdr:nvSpPr>
        <xdr:cNvPr id="864" name="テキスト ボックス 863"/>
        <xdr:cNvSpPr txBox="1"/>
      </xdr:nvSpPr>
      <xdr:spPr>
        <a:xfrm>
          <a:off x="20134795" y="128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98520</xdr:rowOff>
    </xdr:from>
    <xdr:to>
      <xdr:col>102</xdr:col>
      <xdr:colOff>165100</xdr:colOff>
      <xdr:row>77</xdr:row>
      <xdr:rowOff>28670</xdr:rowOff>
    </xdr:to>
    <xdr:sp macro="" textlink="">
      <xdr:nvSpPr>
        <xdr:cNvPr id="865" name="楕円 864"/>
        <xdr:cNvSpPr/>
      </xdr:nvSpPr>
      <xdr:spPr>
        <a:xfrm>
          <a:off x="19494500" y="131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45197</xdr:rowOff>
    </xdr:from>
    <xdr:ext cx="599010" cy="259045"/>
    <xdr:sp macro="" textlink="">
      <xdr:nvSpPr>
        <xdr:cNvPr id="866" name="テキスト ボックス 865"/>
        <xdr:cNvSpPr txBox="1"/>
      </xdr:nvSpPr>
      <xdr:spPr>
        <a:xfrm>
          <a:off x="19245795" y="129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113052</xdr:rowOff>
    </xdr:from>
    <xdr:to>
      <xdr:col>98</xdr:col>
      <xdr:colOff>38100</xdr:colOff>
      <xdr:row>77</xdr:row>
      <xdr:rowOff>43202</xdr:rowOff>
    </xdr:to>
    <xdr:sp macro="" textlink="">
      <xdr:nvSpPr>
        <xdr:cNvPr id="867" name="楕円 866"/>
        <xdr:cNvSpPr/>
      </xdr:nvSpPr>
      <xdr:spPr>
        <a:xfrm>
          <a:off x="18605500" y="131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59728</xdr:rowOff>
    </xdr:from>
    <xdr:ext cx="599010" cy="259045"/>
    <xdr:sp macro="" textlink="">
      <xdr:nvSpPr>
        <xdr:cNvPr id="868" name="テキスト ボックス 867"/>
        <xdr:cNvSpPr txBox="1"/>
      </xdr:nvSpPr>
      <xdr:spPr>
        <a:xfrm>
          <a:off x="18356795" y="1291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930,778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129,814</a:t>
          </a:r>
          <a:r>
            <a:rPr kumimoji="1" lang="ja-JP" altLang="en-US" sz="1300">
              <a:latin typeface="ＭＳ Ｐゴシック" panose="020B0600070205080204" pitchFamily="50" charset="-128"/>
              <a:ea typeface="ＭＳ Ｐゴシック" panose="020B0600070205080204" pitchFamily="50" charset="-128"/>
            </a:rPr>
            <a:t>円となっており、類似団体と比べ低いものの年々増加傾向にある。今後も計画的な職員採用を図っていく必要がある。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136,305</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倍程度で推移しているが、子育て環境の充実を図るため重点的に取り組んできたことによるものである。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133,002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24,390</a:t>
          </a:r>
          <a:r>
            <a:rPr kumimoji="1" lang="ja-JP" altLang="en-US" sz="1300">
              <a:latin typeface="ＭＳ Ｐゴシック" panose="020B0600070205080204" pitchFamily="50" charset="-128"/>
              <a:ea typeface="ＭＳ Ｐゴシック" panose="020B0600070205080204" pitchFamily="50" charset="-128"/>
            </a:rPr>
            <a:t>円減少している。防災無線のデジタル化が完了したことによる減と推察されるが、類似団体平均の半分以下とかなり低い状況にある。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67691</xdr:rowOff>
    </xdr:from>
    <xdr:to>
      <xdr:col>24</xdr:col>
      <xdr:colOff>63500</xdr:colOff>
      <xdr:row>37</xdr:row>
      <xdr:rowOff>73196</xdr:rowOff>
    </xdr:to>
    <xdr:cxnSp macro="">
      <xdr:nvCxnSpPr>
        <xdr:cNvPr id="60" name="直線コネクタ 59"/>
        <xdr:cNvCxnSpPr/>
      </xdr:nvCxnSpPr>
      <xdr:spPr>
        <a:xfrm flipV="1">
          <a:off x="3797300" y="6411341"/>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51289</xdr:rowOff>
    </xdr:from>
    <xdr:to>
      <xdr:col>19</xdr:col>
      <xdr:colOff>177800</xdr:colOff>
      <xdr:row>37</xdr:row>
      <xdr:rowOff>73196</xdr:rowOff>
    </xdr:to>
    <xdr:cxnSp macro="">
      <xdr:nvCxnSpPr>
        <xdr:cNvPr id="63" name="直線コネクタ 62"/>
        <xdr:cNvCxnSpPr/>
      </xdr:nvCxnSpPr>
      <xdr:spPr>
        <a:xfrm>
          <a:off x="2908300" y="63949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51289</xdr:rowOff>
    </xdr:from>
    <xdr:to>
      <xdr:col>15</xdr:col>
      <xdr:colOff>50800</xdr:colOff>
      <xdr:row>37</xdr:row>
      <xdr:rowOff>81788</xdr:rowOff>
    </xdr:to>
    <xdr:cxnSp macro="">
      <xdr:nvCxnSpPr>
        <xdr:cNvPr id="66" name="直線コネクタ 65"/>
        <xdr:cNvCxnSpPr/>
      </xdr:nvCxnSpPr>
      <xdr:spPr>
        <a:xfrm flipV="1">
          <a:off x="2019300" y="6394939"/>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81788</xdr:rowOff>
    </xdr:from>
    <xdr:to>
      <xdr:col>10</xdr:col>
      <xdr:colOff>114300</xdr:colOff>
      <xdr:row>37</xdr:row>
      <xdr:rowOff>101333</xdr:rowOff>
    </xdr:to>
    <xdr:cxnSp macro="">
      <xdr:nvCxnSpPr>
        <xdr:cNvPr id="69" name="直線コネクタ 68"/>
        <xdr:cNvCxnSpPr/>
      </xdr:nvCxnSpPr>
      <xdr:spPr>
        <a:xfrm flipV="1">
          <a:off x="1130300" y="642543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16891</xdr:rowOff>
    </xdr:from>
    <xdr:to>
      <xdr:col>24</xdr:col>
      <xdr:colOff>114300</xdr:colOff>
      <xdr:row>37</xdr:row>
      <xdr:rowOff>118491</xdr:rowOff>
    </xdr:to>
    <xdr:sp macro="" textlink="">
      <xdr:nvSpPr>
        <xdr:cNvPr id="79" name="楕円 78"/>
        <xdr:cNvSpPr/>
      </xdr:nvSpPr>
      <xdr:spPr>
        <a:xfrm>
          <a:off x="45847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166768</xdr:rowOff>
    </xdr:from>
    <xdr:ext cx="534377" cy="259045"/>
    <xdr:sp macro="" textlink="">
      <xdr:nvSpPr>
        <xdr:cNvPr id="80" name="議会費該当値テキスト"/>
        <xdr:cNvSpPr txBox="1"/>
      </xdr:nvSpPr>
      <xdr:spPr>
        <a:xfrm>
          <a:off x="4686300"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22396</xdr:rowOff>
    </xdr:from>
    <xdr:to>
      <xdr:col>20</xdr:col>
      <xdr:colOff>38100</xdr:colOff>
      <xdr:row>37</xdr:row>
      <xdr:rowOff>123996</xdr:rowOff>
    </xdr:to>
    <xdr:sp macro="" textlink="">
      <xdr:nvSpPr>
        <xdr:cNvPr id="81" name="楕円 80"/>
        <xdr:cNvSpPr/>
      </xdr:nvSpPr>
      <xdr:spPr>
        <a:xfrm>
          <a:off x="3746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115123</xdr:rowOff>
    </xdr:from>
    <xdr:ext cx="534377" cy="259045"/>
    <xdr:sp macro="" textlink="">
      <xdr:nvSpPr>
        <xdr:cNvPr id="82" name="テキスト ボックス 81"/>
        <xdr:cNvSpPr txBox="1"/>
      </xdr:nvSpPr>
      <xdr:spPr>
        <a:xfrm>
          <a:off x="3530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489</xdr:rowOff>
    </xdr:from>
    <xdr:to>
      <xdr:col>15</xdr:col>
      <xdr:colOff>101600</xdr:colOff>
      <xdr:row>37</xdr:row>
      <xdr:rowOff>102089</xdr:rowOff>
    </xdr:to>
    <xdr:sp macro="" textlink="">
      <xdr:nvSpPr>
        <xdr:cNvPr id="83" name="楕円 82"/>
        <xdr:cNvSpPr/>
      </xdr:nvSpPr>
      <xdr:spPr>
        <a:xfrm>
          <a:off x="2857500" y="6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93216</xdr:rowOff>
    </xdr:from>
    <xdr:ext cx="534377" cy="259045"/>
    <xdr:sp macro="" textlink="">
      <xdr:nvSpPr>
        <xdr:cNvPr id="84" name="テキスト ボックス 83"/>
        <xdr:cNvSpPr txBox="1"/>
      </xdr:nvSpPr>
      <xdr:spPr>
        <a:xfrm>
          <a:off x="2641111" y="6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30988</xdr:rowOff>
    </xdr:from>
    <xdr:to>
      <xdr:col>10</xdr:col>
      <xdr:colOff>165100</xdr:colOff>
      <xdr:row>37</xdr:row>
      <xdr:rowOff>132588</xdr:rowOff>
    </xdr:to>
    <xdr:sp macro="" textlink="">
      <xdr:nvSpPr>
        <xdr:cNvPr id="85" name="楕円 84"/>
        <xdr:cNvSpPr/>
      </xdr:nvSpPr>
      <xdr:spPr>
        <a:xfrm>
          <a:off x="196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123715</xdr:rowOff>
    </xdr:from>
    <xdr:ext cx="534377" cy="259045"/>
    <xdr:sp macro="" textlink="">
      <xdr:nvSpPr>
        <xdr:cNvPr id="86" name="テキスト ボックス 85"/>
        <xdr:cNvSpPr txBox="1"/>
      </xdr:nvSpPr>
      <xdr:spPr>
        <a:xfrm>
          <a:off x="1752111" y="6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50533</xdr:rowOff>
    </xdr:from>
    <xdr:to>
      <xdr:col>6</xdr:col>
      <xdr:colOff>38100</xdr:colOff>
      <xdr:row>37</xdr:row>
      <xdr:rowOff>152133</xdr:rowOff>
    </xdr:to>
    <xdr:sp macro="" textlink="">
      <xdr:nvSpPr>
        <xdr:cNvPr id="87" name="楕円 86"/>
        <xdr:cNvSpPr/>
      </xdr:nvSpPr>
      <xdr:spPr>
        <a:xfrm>
          <a:off x="1079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143260</xdr:rowOff>
    </xdr:from>
    <xdr:ext cx="534377" cy="259045"/>
    <xdr:sp macro="" textlink="">
      <xdr:nvSpPr>
        <xdr:cNvPr id="88" name="テキスト ボックス 87"/>
        <xdr:cNvSpPr txBox="1"/>
      </xdr:nvSpPr>
      <xdr:spPr>
        <a:xfrm>
          <a:off x="863111" y="64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52345</xdr:rowOff>
    </xdr:from>
    <xdr:to>
      <xdr:col>24</xdr:col>
      <xdr:colOff>63500</xdr:colOff>
      <xdr:row>58</xdr:row>
      <xdr:rowOff>58054</xdr:rowOff>
    </xdr:to>
    <xdr:cxnSp macro="">
      <xdr:nvCxnSpPr>
        <xdr:cNvPr id="115" name="直線コネクタ 114"/>
        <xdr:cNvCxnSpPr/>
      </xdr:nvCxnSpPr>
      <xdr:spPr>
        <a:xfrm flipV="1">
          <a:off x="3797300" y="9996445"/>
          <a:ext cx="8382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48039</xdr:rowOff>
    </xdr:from>
    <xdr:to>
      <xdr:col>19</xdr:col>
      <xdr:colOff>177800</xdr:colOff>
      <xdr:row>58</xdr:row>
      <xdr:rowOff>58054</xdr:rowOff>
    </xdr:to>
    <xdr:cxnSp macro="">
      <xdr:nvCxnSpPr>
        <xdr:cNvPr id="118" name="直線コネクタ 117"/>
        <xdr:cNvCxnSpPr/>
      </xdr:nvCxnSpPr>
      <xdr:spPr>
        <a:xfrm>
          <a:off x="2908300" y="9992139"/>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48039</xdr:rowOff>
    </xdr:from>
    <xdr:to>
      <xdr:col>15</xdr:col>
      <xdr:colOff>50800</xdr:colOff>
      <xdr:row>58</xdr:row>
      <xdr:rowOff>77314</xdr:rowOff>
    </xdr:to>
    <xdr:cxnSp macro="">
      <xdr:nvCxnSpPr>
        <xdr:cNvPr id="121" name="直線コネクタ 120"/>
        <xdr:cNvCxnSpPr/>
      </xdr:nvCxnSpPr>
      <xdr:spPr>
        <a:xfrm flipV="1">
          <a:off x="2019300" y="9992139"/>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77314</xdr:rowOff>
    </xdr:from>
    <xdr:to>
      <xdr:col>10</xdr:col>
      <xdr:colOff>114300</xdr:colOff>
      <xdr:row>58</xdr:row>
      <xdr:rowOff>82852</xdr:rowOff>
    </xdr:to>
    <xdr:cxnSp macro="">
      <xdr:nvCxnSpPr>
        <xdr:cNvPr id="124" name="直線コネクタ 123"/>
        <xdr:cNvCxnSpPr/>
      </xdr:nvCxnSpPr>
      <xdr:spPr>
        <a:xfrm flipV="1">
          <a:off x="1130300" y="1002141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1545</xdr:rowOff>
    </xdr:from>
    <xdr:to>
      <xdr:col>24</xdr:col>
      <xdr:colOff>114300</xdr:colOff>
      <xdr:row>58</xdr:row>
      <xdr:rowOff>103145</xdr:rowOff>
    </xdr:to>
    <xdr:sp macro="" textlink="">
      <xdr:nvSpPr>
        <xdr:cNvPr id="134" name="楕円 133"/>
        <xdr:cNvSpPr/>
      </xdr:nvSpPr>
      <xdr:spPr>
        <a:xfrm>
          <a:off x="4584700" y="99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7254</xdr:rowOff>
    </xdr:from>
    <xdr:to>
      <xdr:col>20</xdr:col>
      <xdr:colOff>38100</xdr:colOff>
      <xdr:row>58</xdr:row>
      <xdr:rowOff>108854</xdr:rowOff>
    </xdr:to>
    <xdr:sp macro="" textlink="">
      <xdr:nvSpPr>
        <xdr:cNvPr id="136" name="楕円 135"/>
        <xdr:cNvSpPr/>
      </xdr:nvSpPr>
      <xdr:spPr>
        <a:xfrm>
          <a:off x="3746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99981</xdr:rowOff>
    </xdr:from>
    <xdr:ext cx="599010" cy="259045"/>
    <xdr:sp macro="" textlink="">
      <xdr:nvSpPr>
        <xdr:cNvPr id="137" name="テキスト ボックス 136"/>
        <xdr:cNvSpPr txBox="1"/>
      </xdr:nvSpPr>
      <xdr:spPr>
        <a:xfrm>
          <a:off x="3497795" y="100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168689</xdr:rowOff>
    </xdr:from>
    <xdr:to>
      <xdr:col>15</xdr:col>
      <xdr:colOff>101600</xdr:colOff>
      <xdr:row>58</xdr:row>
      <xdr:rowOff>98839</xdr:rowOff>
    </xdr:to>
    <xdr:sp macro="" textlink="">
      <xdr:nvSpPr>
        <xdr:cNvPr id="138" name="楕円 137"/>
        <xdr:cNvSpPr/>
      </xdr:nvSpPr>
      <xdr:spPr>
        <a:xfrm>
          <a:off x="2857500" y="99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89966</xdr:rowOff>
    </xdr:from>
    <xdr:ext cx="599010" cy="259045"/>
    <xdr:sp macro="" textlink="">
      <xdr:nvSpPr>
        <xdr:cNvPr id="139" name="テキスト ボックス 138"/>
        <xdr:cNvSpPr txBox="1"/>
      </xdr:nvSpPr>
      <xdr:spPr>
        <a:xfrm>
          <a:off x="2608795" y="100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26514</xdr:rowOff>
    </xdr:from>
    <xdr:to>
      <xdr:col>10</xdr:col>
      <xdr:colOff>165100</xdr:colOff>
      <xdr:row>58</xdr:row>
      <xdr:rowOff>128114</xdr:rowOff>
    </xdr:to>
    <xdr:sp macro="" textlink="">
      <xdr:nvSpPr>
        <xdr:cNvPr id="140" name="楕円 139"/>
        <xdr:cNvSpPr/>
      </xdr:nvSpPr>
      <xdr:spPr>
        <a:xfrm>
          <a:off x="1968500" y="99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119241</xdr:rowOff>
    </xdr:from>
    <xdr:ext cx="599010" cy="259045"/>
    <xdr:sp macro="" textlink="">
      <xdr:nvSpPr>
        <xdr:cNvPr id="141" name="テキスト ボックス 140"/>
        <xdr:cNvSpPr txBox="1"/>
      </xdr:nvSpPr>
      <xdr:spPr>
        <a:xfrm>
          <a:off x="1719795" y="100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32052</xdr:rowOff>
    </xdr:from>
    <xdr:to>
      <xdr:col>6</xdr:col>
      <xdr:colOff>38100</xdr:colOff>
      <xdr:row>58</xdr:row>
      <xdr:rowOff>133652</xdr:rowOff>
    </xdr:to>
    <xdr:sp macro="" textlink="">
      <xdr:nvSpPr>
        <xdr:cNvPr id="142" name="楕円 141"/>
        <xdr:cNvSpPr/>
      </xdr:nvSpPr>
      <xdr:spPr>
        <a:xfrm>
          <a:off x="1079500" y="99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124779</xdr:rowOff>
    </xdr:from>
    <xdr:ext cx="599010" cy="259045"/>
    <xdr:sp macro="" textlink="">
      <xdr:nvSpPr>
        <xdr:cNvPr id="143" name="テキスト ボックス 142"/>
        <xdr:cNvSpPr txBox="1"/>
      </xdr:nvSpPr>
      <xdr:spPr>
        <a:xfrm>
          <a:off x="830795" y="1006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123527</xdr:rowOff>
    </xdr:from>
    <xdr:to>
      <xdr:col>24</xdr:col>
      <xdr:colOff>63500</xdr:colOff>
      <xdr:row>75</xdr:row>
      <xdr:rowOff>144402</xdr:rowOff>
    </xdr:to>
    <xdr:cxnSp macro="">
      <xdr:nvCxnSpPr>
        <xdr:cNvPr id="170" name="直線コネクタ 169"/>
        <xdr:cNvCxnSpPr/>
      </xdr:nvCxnSpPr>
      <xdr:spPr>
        <a:xfrm flipV="1">
          <a:off x="3797300" y="12982277"/>
          <a:ext cx="8382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144402</xdr:rowOff>
    </xdr:from>
    <xdr:to>
      <xdr:col>19</xdr:col>
      <xdr:colOff>177800</xdr:colOff>
      <xdr:row>75</xdr:row>
      <xdr:rowOff>166373</xdr:rowOff>
    </xdr:to>
    <xdr:cxnSp macro="">
      <xdr:nvCxnSpPr>
        <xdr:cNvPr id="173" name="直線コネクタ 172"/>
        <xdr:cNvCxnSpPr/>
      </xdr:nvCxnSpPr>
      <xdr:spPr>
        <a:xfrm flipV="1">
          <a:off x="2908300" y="13003152"/>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166373</xdr:rowOff>
    </xdr:from>
    <xdr:to>
      <xdr:col>15</xdr:col>
      <xdr:colOff>50800</xdr:colOff>
      <xdr:row>76</xdr:row>
      <xdr:rowOff>8561</xdr:rowOff>
    </xdr:to>
    <xdr:cxnSp macro="">
      <xdr:nvCxnSpPr>
        <xdr:cNvPr id="176" name="直線コネクタ 175"/>
        <xdr:cNvCxnSpPr/>
      </xdr:nvCxnSpPr>
      <xdr:spPr>
        <a:xfrm flipV="1">
          <a:off x="2019300" y="13025123"/>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8561</xdr:rowOff>
    </xdr:from>
    <xdr:to>
      <xdr:col>10</xdr:col>
      <xdr:colOff>114300</xdr:colOff>
      <xdr:row>76</xdr:row>
      <xdr:rowOff>63181</xdr:rowOff>
    </xdr:to>
    <xdr:cxnSp macro="">
      <xdr:nvCxnSpPr>
        <xdr:cNvPr id="179" name="直線コネクタ 178"/>
        <xdr:cNvCxnSpPr/>
      </xdr:nvCxnSpPr>
      <xdr:spPr>
        <a:xfrm flipV="1">
          <a:off x="1130300" y="13038761"/>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72727</xdr:rowOff>
    </xdr:from>
    <xdr:to>
      <xdr:col>24</xdr:col>
      <xdr:colOff>114300</xdr:colOff>
      <xdr:row>76</xdr:row>
      <xdr:rowOff>2877</xdr:rowOff>
    </xdr:to>
    <xdr:sp macro="" textlink="">
      <xdr:nvSpPr>
        <xdr:cNvPr id="189" name="楕円 188"/>
        <xdr:cNvSpPr/>
      </xdr:nvSpPr>
      <xdr:spPr>
        <a:xfrm>
          <a:off x="4584700" y="129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95604</xdr:rowOff>
    </xdr:from>
    <xdr:ext cx="599010" cy="259045"/>
    <xdr:sp macro="" textlink="">
      <xdr:nvSpPr>
        <xdr:cNvPr id="190" name="民生費該当値テキスト"/>
        <xdr:cNvSpPr txBox="1"/>
      </xdr:nvSpPr>
      <xdr:spPr>
        <a:xfrm>
          <a:off x="4686300" y="1278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93602</xdr:rowOff>
    </xdr:from>
    <xdr:to>
      <xdr:col>20</xdr:col>
      <xdr:colOff>38100</xdr:colOff>
      <xdr:row>76</xdr:row>
      <xdr:rowOff>23752</xdr:rowOff>
    </xdr:to>
    <xdr:sp macro="" textlink="">
      <xdr:nvSpPr>
        <xdr:cNvPr id="191" name="楕円 190"/>
        <xdr:cNvSpPr/>
      </xdr:nvSpPr>
      <xdr:spPr>
        <a:xfrm>
          <a:off x="3746500" y="129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40279</xdr:rowOff>
    </xdr:from>
    <xdr:ext cx="599010" cy="259045"/>
    <xdr:sp macro="" textlink="">
      <xdr:nvSpPr>
        <xdr:cNvPr id="192" name="テキスト ボックス 191"/>
        <xdr:cNvSpPr txBox="1"/>
      </xdr:nvSpPr>
      <xdr:spPr>
        <a:xfrm>
          <a:off x="3497795" y="127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115573</xdr:rowOff>
    </xdr:from>
    <xdr:to>
      <xdr:col>15</xdr:col>
      <xdr:colOff>101600</xdr:colOff>
      <xdr:row>76</xdr:row>
      <xdr:rowOff>45723</xdr:rowOff>
    </xdr:to>
    <xdr:sp macro="" textlink="">
      <xdr:nvSpPr>
        <xdr:cNvPr id="193" name="楕円 192"/>
        <xdr:cNvSpPr/>
      </xdr:nvSpPr>
      <xdr:spPr>
        <a:xfrm>
          <a:off x="2857500" y="129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62250</xdr:rowOff>
    </xdr:from>
    <xdr:ext cx="599010" cy="259045"/>
    <xdr:sp macro="" textlink="">
      <xdr:nvSpPr>
        <xdr:cNvPr id="194" name="テキスト ボックス 193"/>
        <xdr:cNvSpPr txBox="1"/>
      </xdr:nvSpPr>
      <xdr:spPr>
        <a:xfrm>
          <a:off x="2608795" y="127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129211</xdr:rowOff>
    </xdr:from>
    <xdr:to>
      <xdr:col>10</xdr:col>
      <xdr:colOff>165100</xdr:colOff>
      <xdr:row>76</xdr:row>
      <xdr:rowOff>59361</xdr:rowOff>
    </xdr:to>
    <xdr:sp macro="" textlink="">
      <xdr:nvSpPr>
        <xdr:cNvPr id="195" name="楕円 194"/>
        <xdr:cNvSpPr/>
      </xdr:nvSpPr>
      <xdr:spPr>
        <a:xfrm>
          <a:off x="1968500" y="129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75888</xdr:rowOff>
    </xdr:from>
    <xdr:ext cx="599010" cy="259045"/>
    <xdr:sp macro="" textlink="">
      <xdr:nvSpPr>
        <xdr:cNvPr id="196" name="テキスト ボックス 195"/>
        <xdr:cNvSpPr txBox="1"/>
      </xdr:nvSpPr>
      <xdr:spPr>
        <a:xfrm>
          <a:off x="1719795" y="127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12381</xdr:rowOff>
    </xdr:from>
    <xdr:to>
      <xdr:col>6</xdr:col>
      <xdr:colOff>38100</xdr:colOff>
      <xdr:row>76</xdr:row>
      <xdr:rowOff>113981</xdr:rowOff>
    </xdr:to>
    <xdr:sp macro="" textlink="">
      <xdr:nvSpPr>
        <xdr:cNvPr id="197" name="楕円 196"/>
        <xdr:cNvSpPr/>
      </xdr:nvSpPr>
      <xdr:spPr>
        <a:xfrm>
          <a:off x="1079500" y="130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105108</xdr:rowOff>
    </xdr:from>
    <xdr:ext cx="599010" cy="259045"/>
    <xdr:sp macro="" textlink="">
      <xdr:nvSpPr>
        <xdr:cNvPr id="198" name="テキスト ボックス 197"/>
        <xdr:cNvSpPr txBox="1"/>
      </xdr:nvSpPr>
      <xdr:spPr>
        <a:xfrm>
          <a:off x="830795" y="131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117518</xdr:rowOff>
    </xdr:from>
    <xdr:to>
      <xdr:col>24</xdr:col>
      <xdr:colOff>63500</xdr:colOff>
      <xdr:row>97</xdr:row>
      <xdr:rowOff>122634</xdr:rowOff>
    </xdr:to>
    <xdr:cxnSp macro="">
      <xdr:nvCxnSpPr>
        <xdr:cNvPr id="227" name="直線コネクタ 226"/>
        <xdr:cNvCxnSpPr/>
      </xdr:nvCxnSpPr>
      <xdr:spPr>
        <a:xfrm flipV="1">
          <a:off x="3797300" y="16748168"/>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111685</xdr:rowOff>
    </xdr:from>
    <xdr:to>
      <xdr:col>19</xdr:col>
      <xdr:colOff>177800</xdr:colOff>
      <xdr:row>97</xdr:row>
      <xdr:rowOff>122634</xdr:rowOff>
    </xdr:to>
    <xdr:cxnSp macro="">
      <xdr:nvCxnSpPr>
        <xdr:cNvPr id="230" name="直線コネクタ 229"/>
        <xdr:cNvCxnSpPr/>
      </xdr:nvCxnSpPr>
      <xdr:spPr>
        <a:xfrm>
          <a:off x="2908300" y="16742335"/>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111685</xdr:rowOff>
    </xdr:from>
    <xdr:to>
      <xdr:col>15</xdr:col>
      <xdr:colOff>50800</xdr:colOff>
      <xdr:row>97</xdr:row>
      <xdr:rowOff>117380</xdr:rowOff>
    </xdr:to>
    <xdr:cxnSp macro="">
      <xdr:nvCxnSpPr>
        <xdr:cNvPr id="233" name="直線コネクタ 232"/>
        <xdr:cNvCxnSpPr/>
      </xdr:nvCxnSpPr>
      <xdr:spPr>
        <a:xfrm flipV="1">
          <a:off x="2019300" y="16742335"/>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115339</xdr:rowOff>
    </xdr:from>
    <xdr:to>
      <xdr:col>10</xdr:col>
      <xdr:colOff>114300</xdr:colOff>
      <xdr:row>97</xdr:row>
      <xdr:rowOff>117380</xdr:rowOff>
    </xdr:to>
    <xdr:cxnSp macro="">
      <xdr:nvCxnSpPr>
        <xdr:cNvPr id="236" name="直線コネクタ 235"/>
        <xdr:cNvCxnSpPr/>
      </xdr:nvCxnSpPr>
      <xdr:spPr>
        <a:xfrm>
          <a:off x="1130300" y="16745989"/>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66718</xdr:rowOff>
    </xdr:from>
    <xdr:to>
      <xdr:col>24</xdr:col>
      <xdr:colOff>114300</xdr:colOff>
      <xdr:row>97</xdr:row>
      <xdr:rowOff>168318</xdr:rowOff>
    </xdr:to>
    <xdr:sp macro="" textlink="">
      <xdr:nvSpPr>
        <xdr:cNvPr id="246" name="楕円 245"/>
        <xdr:cNvSpPr/>
      </xdr:nvSpPr>
      <xdr:spPr>
        <a:xfrm>
          <a:off x="4584700" y="166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45145</xdr:rowOff>
    </xdr:from>
    <xdr:ext cx="534377" cy="259045"/>
    <xdr:sp macro="" textlink="">
      <xdr:nvSpPr>
        <xdr:cNvPr id="247" name="衛生費該当値テキスト"/>
        <xdr:cNvSpPr txBox="1"/>
      </xdr:nvSpPr>
      <xdr:spPr>
        <a:xfrm>
          <a:off x="4686300" y="1667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71834</xdr:rowOff>
    </xdr:from>
    <xdr:to>
      <xdr:col>20</xdr:col>
      <xdr:colOff>38100</xdr:colOff>
      <xdr:row>98</xdr:row>
      <xdr:rowOff>1984</xdr:rowOff>
    </xdr:to>
    <xdr:sp macro="" textlink="">
      <xdr:nvSpPr>
        <xdr:cNvPr id="248" name="楕円 247"/>
        <xdr:cNvSpPr/>
      </xdr:nvSpPr>
      <xdr:spPr>
        <a:xfrm>
          <a:off x="3746500" y="167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164561</xdr:rowOff>
    </xdr:from>
    <xdr:ext cx="534377" cy="259045"/>
    <xdr:sp macro="" textlink="">
      <xdr:nvSpPr>
        <xdr:cNvPr id="249" name="テキスト ボックス 248"/>
        <xdr:cNvSpPr txBox="1"/>
      </xdr:nvSpPr>
      <xdr:spPr>
        <a:xfrm>
          <a:off x="3530111" y="167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60885</xdr:rowOff>
    </xdr:from>
    <xdr:to>
      <xdr:col>15</xdr:col>
      <xdr:colOff>101600</xdr:colOff>
      <xdr:row>97</xdr:row>
      <xdr:rowOff>162485</xdr:rowOff>
    </xdr:to>
    <xdr:sp macro="" textlink="">
      <xdr:nvSpPr>
        <xdr:cNvPr id="250" name="楕円 249"/>
        <xdr:cNvSpPr/>
      </xdr:nvSpPr>
      <xdr:spPr>
        <a:xfrm>
          <a:off x="2857500" y="166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153612</xdr:rowOff>
    </xdr:from>
    <xdr:ext cx="534377" cy="259045"/>
    <xdr:sp macro="" textlink="">
      <xdr:nvSpPr>
        <xdr:cNvPr id="251" name="テキスト ボックス 250"/>
        <xdr:cNvSpPr txBox="1"/>
      </xdr:nvSpPr>
      <xdr:spPr>
        <a:xfrm>
          <a:off x="2641111" y="167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66580</xdr:rowOff>
    </xdr:from>
    <xdr:to>
      <xdr:col>10</xdr:col>
      <xdr:colOff>165100</xdr:colOff>
      <xdr:row>97</xdr:row>
      <xdr:rowOff>168180</xdr:rowOff>
    </xdr:to>
    <xdr:sp macro="" textlink="">
      <xdr:nvSpPr>
        <xdr:cNvPr id="252" name="楕円 251"/>
        <xdr:cNvSpPr/>
      </xdr:nvSpPr>
      <xdr:spPr>
        <a:xfrm>
          <a:off x="1968500" y="166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159307</xdr:rowOff>
    </xdr:from>
    <xdr:ext cx="534377" cy="259045"/>
    <xdr:sp macro="" textlink="">
      <xdr:nvSpPr>
        <xdr:cNvPr id="253" name="テキスト ボックス 252"/>
        <xdr:cNvSpPr txBox="1"/>
      </xdr:nvSpPr>
      <xdr:spPr>
        <a:xfrm>
          <a:off x="1752111" y="167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64539</xdr:rowOff>
    </xdr:from>
    <xdr:to>
      <xdr:col>6</xdr:col>
      <xdr:colOff>38100</xdr:colOff>
      <xdr:row>97</xdr:row>
      <xdr:rowOff>166139</xdr:rowOff>
    </xdr:to>
    <xdr:sp macro="" textlink="">
      <xdr:nvSpPr>
        <xdr:cNvPr id="254" name="楕円 253"/>
        <xdr:cNvSpPr/>
      </xdr:nvSpPr>
      <xdr:spPr>
        <a:xfrm>
          <a:off x="1079500" y="166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157266</xdr:rowOff>
    </xdr:from>
    <xdr:ext cx="534377" cy="259045"/>
    <xdr:sp macro="" textlink="">
      <xdr:nvSpPr>
        <xdr:cNvPr id="255" name="テキスト ボックス 254"/>
        <xdr:cNvSpPr txBox="1"/>
      </xdr:nvSpPr>
      <xdr:spPr>
        <a:xfrm>
          <a:off x="863111" y="167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102823</xdr:rowOff>
    </xdr:from>
    <xdr:to>
      <xdr:col>55</xdr:col>
      <xdr:colOff>0</xdr:colOff>
      <xdr:row>58</xdr:row>
      <xdr:rowOff>106312</xdr:rowOff>
    </xdr:to>
    <xdr:cxnSp macro="">
      <xdr:nvCxnSpPr>
        <xdr:cNvPr id="339" name="直線コネクタ 338"/>
        <xdr:cNvCxnSpPr/>
      </xdr:nvCxnSpPr>
      <xdr:spPr>
        <a:xfrm flipV="1">
          <a:off x="9639300" y="10046923"/>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105275</xdr:rowOff>
    </xdr:from>
    <xdr:to>
      <xdr:col>50</xdr:col>
      <xdr:colOff>114300</xdr:colOff>
      <xdr:row>58</xdr:row>
      <xdr:rowOff>106312</xdr:rowOff>
    </xdr:to>
    <xdr:cxnSp macro="">
      <xdr:nvCxnSpPr>
        <xdr:cNvPr id="342" name="直線コネクタ 341"/>
        <xdr:cNvCxnSpPr/>
      </xdr:nvCxnSpPr>
      <xdr:spPr>
        <a:xfrm>
          <a:off x="8750300" y="10049375"/>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98862</xdr:rowOff>
    </xdr:from>
    <xdr:to>
      <xdr:col>45</xdr:col>
      <xdr:colOff>177800</xdr:colOff>
      <xdr:row>58</xdr:row>
      <xdr:rowOff>105275</xdr:rowOff>
    </xdr:to>
    <xdr:cxnSp macro="">
      <xdr:nvCxnSpPr>
        <xdr:cNvPr id="345" name="直線コネクタ 344"/>
        <xdr:cNvCxnSpPr/>
      </xdr:nvCxnSpPr>
      <xdr:spPr>
        <a:xfrm>
          <a:off x="7861300" y="10042962"/>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98862</xdr:rowOff>
    </xdr:from>
    <xdr:to>
      <xdr:col>41</xdr:col>
      <xdr:colOff>50800</xdr:colOff>
      <xdr:row>58</xdr:row>
      <xdr:rowOff>101456</xdr:rowOff>
    </xdr:to>
    <xdr:cxnSp macro="">
      <xdr:nvCxnSpPr>
        <xdr:cNvPr id="348" name="直線コネクタ 347"/>
        <xdr:cNvCxnSpPr/>
      </xdr:nvCxnSpPr>
      <xdr:spPr>
        <a:xfrm flipV="1">
          <a:off x="6972300" y="1004296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52023</xdr:rowOff>
    </xdr:from>
    <xdr:to>
      <xdr:col>55</xdr:col>
      <xdr:colOff>50800</xdr:colOff>
      <xdr:row>58</xdr:row>
      <xdr:rowOff>153623</xdr:rowOff>
    </xdr:to>
    <xdr:sp macro="" textlink="">
      <xdr:nvSpPr>
        <xdr:cNvPr id="358" name="楕円 357"/>
        <xdr:cNvSpPr/>
      </xdr:nvSpPr>
      <xdr:spPr>
        <a:xfrm>
          <a:off x="10426700" y="99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55512</xdr:rowOff>
    </xdr:from>
    <xdr:to>
      <xdr:col>50</xdr:col>
      <xdr:colOff>165100</xdr:colOff>
      <xdr:row>58</xdr:row>
      <xdr:rowOff>157112</xdr:rowOff>
    </xdr:to>
    <xdr:sp macro="" textlink="">
      <xdr:nvSpPr>
        <xdr:cNvPr id="360" name="楕円 359"/>
        <xdr:cNvSpPr/>
      </xdr:nvSpPr>
      <xdr:spPr>
        <a:xfrm>
          <a:off x="9588500" y="99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148239</xdr:rowOff>
    </xdr:from>
    <xdr:ext cx="534377" cy="259045"/>
    <xdr:sp macro="" textlink="">
      <xdr:nvSpPr>
        <xdr:cNvPr id="361" name="テキスト ボックス 360"/>
        <xdr:cNvSpPr txBox="1"/>
      </xdr:nvSpPr>
      <xdr:spPr>
        <a:xfrm>
          <a:off x="9372111" y="10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54475</xdr:rowOff>
    </xdr:from>
    <xdr:to>
      <xdr:col>46</xdr:col>
      <xdr:colOff>38100</xdr:colOff>
      <xdr:row>58</xdr:row>
      <xdr:rowOff>156075</xdr:rowOff>
    </xdr:to>
    <xdr:sp macro="" textlink="">
      <xdr:nvSpPr>
        <xdr:cNvPr id="362" name="楕円 361"/>
        <xdr:cNvSpPr/>
      </xdr:nvSpPr>
      <xdr:spPr>
        <a:xfrm>
          <a:off x="8699500" y="9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147202</xdr:rowOff>
    </xdr:from>
    <xdr:ext cx="534377" cy="259045"/>
    <xdr:sp macro="" textlink="">
      <xdr:nvSpPr>
        <xdr:cNvPr id="363" name="テキスト ボックス 362"/>
        <xdr:cNvSpPr txBox="1"/>
      </xdr:nvSpPr>
      <xdr:spPr>
        <a:xfrm>
          <a:off x="8483111" y="1009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48062</xdr:rowOff>
    </xdr:from>
    <xdr:to>
      <xdr:col>41</xdr:col>
      <xdr:colOff>101600</xdr:colOff>
      <xdr:row>58</xdr:row>
      <xdr:rowOff>149662</xdr:rowOff>
    </xdr:to>
    <xdr:sp macro="" textlink="">
      <xdr:nvSpPr>
        <xdr:cNvPr id="364" name="楕円 363"/>
        <xdr:cNvSpPr/>
      </xdr:nvSpPr>
      <xdr:spPr>
        <a:xfrm>
          <a:off x="7810500" y="99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140789</xdr:rowOff>
    </xdr:from>
    <xdr:ext cx="534377" cy="259045"/>
    <xdr:sp macro="" textlink="">
      <xdr:nvSpPr>
        <xdr:cNvPr id="365" name="テキスト ボックス 364"/>
        <xdr:cNvSpPr txBox="1"/>
      </xdr:nvSpPr>
      <xdr:spPr>
        <a:xfrm>
          <a:off x="7594111" y="100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50656</xdr:rowOff>
    </xdr:from>
    <xdr:to>
      <xdr:col>36</xdr:col>
      <xdr:colOff>165100</xdr:colOff>
      <xdr:row>58</xdr:row>
      <xdr:rowOff>152256</xdr:rowOff>
    </xdr:to>
    <xdr:sp macro="" textlink="">
      <xdr:nvSpPr>
        <xdr:cNvPr id="366" name="楕円 365"/>
        <xdr:cNvSpPr/>
      </xdr:nvSpPr>
      <xdr:spPr>
        <a:xfrm>
          <a:off x="6921500" y="99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143383</xdr:rowOff>
    </xdr:from>
    <xdr:ext cx="534377" cy="259045"/>
    <xdr:sp macro="" textlink="">
      <xdr:nvSpPr>
        <xdr:cNvPr id="367" name="テキスト ボックス 366"/>
        <xdr:cNvSpPr txBox="1"/>
      </xdr:nvSpPr>
      <xdr:spPr>
        <a:xfrm>
          <a:off x="6705111" y="100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17391</xdr:rowOff>
    </xdr:from>
    <xdr:to>
      <xdr:col>55</xdr:col>
      <xdr:colOff>0</xdr:colOff>
      <xdr:row>79</xdr:row>
      <xdr:rowOff>18717</xdr:rowOff>
    </xdr:to>
    <xdr:cxnSp macro="">
      <xdr:nvCxnSpPr>
        <xdr:cNvPr id="396" name="直線コネクタ 395"/>
        <xdr:cNvCxnSpPr/>
      </xdr:nvCxnSpPr>
      <xdr:spPr>
        <a:xfrm flipV="1">
          <a:off x="9639300" y="13561941"/>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18717</xdr:rowOff>
    </xdr:from>
    <xdr:to>
      <xdr:col>50</xdr:col>
      <xdr:colOff>114300</xdr:colOff>
      <xdr:row>79</xdr:row>
      <xdr:rowOff>23603</xdr:rowOff>
    </xdr:to>
    <xdr:cxnSp macro="">
      <xdr:nvCxnSpPr>
        <xdr:cNvPr id="399" name="直線コネクタ 398"/>
        <xdr:cNvCxnSpPr/>
      </xdr:nvCxnSpPr>
      <xdr:spPr>
        <a:xfrm flipV="1">
          <a:off x="8750300" y="13563267"/>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162221</xdr:rowOff>
    </xdr:from>
    <xdr:to>
      <xdr:col>45</xdr:col>
      <xdr:colOff>177800</xdr:colOff>
      <xdr:row>79</xdr:row>
      <xdr:rowOff>23603</xdr:rowOff>
    </xdr:to>
    <xdr:cxnSp macro="">
      <xdr:nvCxnSpPr>
        <xdr:cNvPr id="402" name="直線コネクタ 401"/>
        <xdr:cNvCxnSpPr/>
      </xdr:nvCxnSpPr>
      <xdr:spPr>
        <a:xfrm>
          <a:off x="7861300" y="13535321"/>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162221</xdr:rowOff>
    </xdr:from>
    <xdr:to>
      <xdr:col>41</xdr:col>
      <xdr:colOff>50800</xdr:colOff>
      <xdr:row>79</xdr:row>
      <xdr:rowOff>29732</xdr:rowOff>
    </xdr:to>
    <xdr:cxnSp macro="">
      <xdr:nvCxnSpPr>
        <xdr:cNvPr id="405" name="直線コネクタ 404"/>
        <xdr:cNvCxnSpPr/>
      </xdr:nvCxnSpPr>
      <xdr:spPr>
        <a:xfrm flipV="1">
          <a:off x="6972300" y="13535321"/>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138041</xdr:rowOff>
    </xdr:from>
    <xdr:to>
      <xdr:col>55</xdr:col>
      <xdr:colOff>50800</xdr:colOff>
      <xdr:row>79</xdr:row>
      <xdr:rowOff>68191</xdr:rowOff>
    </xdr:to>
    <xdr:sp macro="" textlink="">
      <xdr:nvSpPr>
        <xdr:cNvPr id="415" name="楕円 414"/>
        <xdr:cNvSpPr/>
      </xdr:nvSpPr>
      <xdr:spPr>
        <a:xfrm>
          <a:off x="10426700" y="135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139367</xdr:rowOff>
    </xdr:from>
    <xdr:to>
      <xdr:col>50</xdr:col>
      <xdr:colOff>165100</xdr:colOff>
      <xdr:row>79</xdr:row>
      <xdr:rowOff>69517</xdr:rowOff>
    </xdr:to>
    <xdr:sp macro="" textlink="">
      <xdr:nvSpPr>
        <xdr:cNvPr id="417" name="楕円 416"/>
        <xdr:cNvSpPr/>
      </xdr:nvSpPr>
      <xdr:spPr>
        <a:xfrm>
          <a:off x="9588500" y="135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60644</xdr:rowOff>
    </xdr:from>
    <xdr:ext cx="534377" cy="259045"/>
    <xdr:sp macro="" textlink="">
      <xdr:nvSpPr>
        <xdr:cNvPr id="418" name="テキスト ボックス 417"/>
        <xdr:cNvSpPr txBox="1"/>
      </xdr:nvSpPr>
      <xdr:spPr>
        <a:xfrm>
          <a:off x="9372111" y="13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144253</xdr:rowOff>
    </xdr:from>
    <xdr:to>
      <xdr:col>46</xdr:col>
      <xdr:colOff>38100</xdr:colOff>
      <xdr:row>79</xdr:row>
      <xdr:rowOff>74403</xdr:rowOff>
    </xdr:to>
    <xdr:sp macro="" textlink="">
      <xdr:nvSpPr>
        <xdr:cNvPr id="419" name="楕円 418"/>
        <xdr:cNvSpPr/>
      </xdr:nvSpPr>
      <xdr:spPr>
        <a:xfrm>
          <a:off x="8699500" y="13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65530</xdr:rowOff>
    </xdr:from>
    <xdr:ext cx="534377" cy="259045"/>
    <xdr:sp macro="" textlink="">
      <xdr:nvSpPr>
        <xdr:cNvPr id="420" name="テキスト ボックス 419"/>
        <xdr:cNvSpPr txBox="1"/>
      </xdr:nvSpPr>
      <xdr:spPr>
        <a:xfrm>
          <a:off x="8483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111421</xdr:rowOff>
    </xdr:from>
    <xdr:to>
      <xdr:col>41</xdr:col>
      <xdr:colOff>101600</xdr:colOff>
      <xdr:row>79</xdr:row>
      <xdr:rowOff>41571</xdr:rowOff>
    </xdr:to>
    <xdr:sp macro="" textlink="">
      <xdr:nvSpPr>
        <xdr:cNvPr id="421" name="楕円 420"/>
        <xdr:cNvSpPr/>
      </xdr:nvSpPr>
      <xdr:spPr>
        <a:xfrm>
          <a:off x="7810500" y="134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32698</xdr:rowOff>
    </xdr:from>
    <xdr:ext cx="534377" cy="259045"/>
    <xdr:sp macro="" textlink="">
      <xdr:nvSpPr>
        <xdr:cNvPr id="422" name="テキスト ボックス 421"/>
        <xdr:cNvSpPr txBox="1"/>
      </xdr:nvSpPr>
      <xdr:spPr>
        <a:xfrm>
          <a:off x="7594111" y="135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150382</xdr:rowOff>
    </xdr:from>
    <xdr:to>
      <xdr:col>36</xdr:col>
      <xdr:colOff>165100</xdr:colOff>
      <xdr:row>79</xdr:row>
      <xdr:rowOff>80532</xdr:rowOff>
    </xdr:to>
    <xdr:sp macro="" textlink="">
      <xdr:nvSpPr>
        <xdr:cNvPr id="423" name="楕円 422"/>
        <xdr:cNvSpPr/>
      </xdr:nvSpPr>
      <xdr:spPr>
        <a:xfrm>
          <a:off x="6921500" y="13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71659</xdr:rowOff>
    </xdr:from>
    <xdr:ext cx="469744" cy="259045"/>
    <xdr:sp macro="" textlink="">
      <xdr:nvSpPr>
        <xdr:cNvPr id="424" name="テキスト ボックス 423"/>
        <xdr:cNvSpPr txBox="1"/>
      </xdr:nvSpPr>
      <xdr:spPr>
        <a:xfrm>
          <a:off x="6737428" y="13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22689</xdr:rowOff>
    </xdr:from>
    <xdr:to>
      <xdr:col>55</xdr:col>
      <xdr:colOff>0</xdr:colOff>
      <xdr:row>98</xdr:row>
      <xdr:rowOff>65191</xdr:rowOff>
    </xdr:to>
    <xdr:cxnSp macro="">
      <xdr:nvCxnSpPr>
        <xdr:cNvPr id="451" name="直線コネクタ 450"/>
        <xdr:cNvCxnSpPr/>
      </xdr:nvCxnSpPr>
      <xdr:spPr>
        <a:xfrm flipV="1">
          <a:off x="9639300" y="16824789"/>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65191</xdr:rowOff>
    </xdr:from>
    <xdr:to>
      <xdr:col>50</xdr:col>
      <xdr:colOff>114300</xdr:colOff>
      <xdr:row>98</xdr:row>
      <xdr:rowOff>82990</xdr:rowOff>
    </xdr:to>
    <xdr:cxnSp macro="">
      <xdr:nvCxnSpPr>
        <xdr:cNvPr id="454" name="直線コネクタ 453"/>
        <xdr:cNvCxnSpPr/>
      </xdr:nvCxnSpPr>
      <xdr:spPr>
        <a:xfrm flipV="1">
          <a:off x="8750300" y="16867291"/>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82990</xdr:rowOff>
    </xdr:from>
    <xdr:to>
      <xdr:col>45</xdr:col>
      <xdr:colOff>177800</xdr:colOff>
      <xdr:row>98</xdr:row>
      <xdr:rowOff>93847</xdr:rowOff>
    </xdr:to>
    <xdr:cxnSp macro="">
      <xdr:nvCxnSpPr>
        <xdr:cNvPr id="457" name="直線コネクタ 456"/>
        <xdr:cNvCxnSpPr/>
      </xdr:nvCxnSpPr>
      <xdr:spPr>
        <a:xfrm flipV="1">
          <a:off x="7861300" y="16885090"/>
          <a:ext cx="8890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79702</xdr:rowOff>
    </xdr:from>
    <xdr:to>
      <xdr:col>41</xdr:col>
      <xdr:colOff>50800</xdr:colOff>
      <xdr:row>98</xdr:row>
      <xdr:rowOff>93847</xdr:rowOff>
    </xdr:to>
    <xdr:cxnSp macro="">
      <xdr:nvCxnSpPr>
        <xdr:cNvPr id="460" name="直線コネクタ 459"/>
        <xdr:cNvCxnSpPr/>
      </xdr:nvCxnSpPr>
      <xdr:spPr>
        <a:xfrm>
          <a:off x="6972300" y="16881802"/>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143339</xdr:rowOff>
    </xdr:from>
    <xdr:to>
      <xdr:col>55</xdr:col>
      <xdr:colOff>50800</xdr:colOff>
      <xdr:row>98</xdr:row>
      <xdr:rowOff>73489</xdr:rowOff>
    </xdr:to>
    <xdr:sp macro="" textlink="">
      <xdr:nvSpPr>
        <xdr:cNvPr id="470" name="楕円 469"/>
        <xdr:cNvSpPr/>
      </xdr:nvSpPr>
      <xdr:spPr>
        <a:xfrm>
          <a:off x="10426700" y="167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100245</xdr:rowOff>
    </xdr:from>
    <xdr:ext cx="599010" cy="259045"/>
    <xdr:sp macro="" textlink="">
      <xdr:nvSpPr>
        <xdr:cNvPr id="471" name="土木費該当値テキスト"/>
        <xdr:cNvSpPr txBox="1"/>
      </xdr:nvSpPr>
      <xdr:spPr>
        <a:xfrm>
          <a:off x="10528300" y="1673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14391</xdr:rowOff>
    </xdr:from>
    <xdr:to>
      <xdr:col>50</xdr:col>
      <xdr:colOff>165100</xdr:colOff>
      <xdr:row>98</xdr:row>
      <xdr:rowOff>115991</xdr:rowOff>
    </xdr:to>
    <xdr:sp macro="" textlink="">
      <xdr:nvSpPr>
        <xdr:cNvPr id="472" name="楕円 471"/>
        <xdr:cNvSpPr/>
      </xdr:nvSpPr>
      <xdr:spPr>
        <a:xfrm>
          <a:off x="9588500" y="168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107118</xdr:rowOff>
    </xdr:from>
    <xdr:ext cx="534377" cy="259045"/>
    <xdr:sp macro="" textlink="">
      <xdr:nvSpPr>
        <xdr:cNvPr id="473" name="テキスト ボックス 472"/>
        <xdr:cNvSpPr txBox="1"/>
      </xdr:nvSpPr>
      <xdr:spPr>
        <a:xfrm>
          <a:off x="9372111" y="169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32190</xdr:rowOff>
    </xdr:from>
    <xdr:to>
      <xdr:col>46</xdr:col>
      <xdr:colOff>38100</xdr:colOff>
      <xdr:row>98</xdr:row>
      <xdr:rowOff>133790</xdr:rowOff>
    </xdr:to>
    <xdr:sp macro="" textlink="">
      <xdr:nvSpPr>
        <xdr:cNvPr id="474" name="楕円 473"/>
        <xdr:cNvSpPr/>
      </xdr:nvSpPr>
      <xdr:spPr>
        <a:xfrm>
          <a:off x="8699500" y="168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124917</xdr:rowOff>
    </xdr:from>
    <xdr:ext cx="534377" cy="259045"/>
    <xdr:sp macro="" textlink="">
      <xdr:nvSpPr>
        <xdr:cNvPr id="475" name="テキスト ボックス 474"/>
        <xdr:cNvSpPr txBox="1"/>
      </xdr:nvSpPr>
      <xdr:spPr>
        <a:xfrm>
          <a:off x="8483111" y="169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43047</xdr:rowOff>
    </xdr:from>
    <xdr:to>
      <xdr:col>41</xdr:col>
      <xdr:colOff>101600</xdr:colOff>
      <xdr:row>98</xdr:row>
      <xdr:rowOff>144647</xdr:rowOff>
    </xdr:to>
    <xdr:sp macro="" textlink="">
      <xdr:nvSpPr>
        <xdr:cNvPr id="476" name="楕円 475"/>
        <xdr:cNvSpPr/>
      </xdr:nvSpPr>
      <xdr:spPr>
        <a:xfrm>
          <a:off x="7810500" y="168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135774</xdr:rowOff>
    </xdr:from>
    <xdr:ext cx="534377" cy="259045"/>
    <xdr:sp macro="" textlink="">
      <xdr:nvSpPr>
        <xdr:cNvPr id="477" name="テキスト ボックス 476"/>
        <xdr:cNvSpPr txBox="1"/>
      </xdr:nvSpPr>
      <xdr:spPr>
        <a:xfrm>
          <a:off x="7594111" y="169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28902</xdr:rowOff>
    </xdr:from>
    <xdr:to>
      <xdr:col>36</xdr:col>
      <xdr:colOff>165100</xdr:colOff>
      <xdr:row>98</xdr:row>
      <xdr:rowOff>130502</xdr:rowOff>
    </xdr:to>
    <xdr:sp macro="" textlink="">
      <xdr:nvSpPr>
        <xdr:cNvPr id="478" name="楕円 477"/>
        <xdr:cNvSpPr/>
      </xdr:nvSpPr>
      <xdr:spPr>
        <a:xfrm>
          <a:off x="6921500" y="168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121629</xdr:rowOff>
    </xdr:from>
    <xdr:ext cx="534377" cy="259045"/>
    <xdr:sp macro="" textlink="">
      <xdr:nvSpPr>
        <xdr:cNvPr id="479" name="テキスト ボックス 478"/>
        <xdr:cNvSpPr txBox="1"/>
      </xdr:nvSpPr>
      <xdr:spPr>
        <a:xfrm>
          <a:off x="6705111" y="169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74785</xdr:rowOff>
    </xdr:from>
    <xdr:to>
      <xdr:col>85</xdr:col>
      <xdr:colOff>127000</xdr:colOff>
      <xdr:row>38</xdr:row>
      <xdr:rowOff>795</xdr:rowOff>
    </xdr:to>
    <xdr:cxnSp macro="">
      <xdr:nvCxnSpPr>
        <xdr:cNvPr id="508" name="直線コネクタ 507"/>
        <xdr:cNvCxnSpPr/>
      </xdr:nvCxnSpPr>
      <xdr:spPr>
        <a:xfrm>
          <a:off x="15481300" y="5904085"/>
          <a:ext cx="838200" cy="6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74785</xdr:rowOff>
    </xdr:from>
    <xdr:to>
      <xdr:col>81</xdr:col>
      <xdr:colOff>50800</xdr:colOff>
      <xdr:row>38</xdr:row>
      <xdr:rowOff>4399</xdr:rowOff>
    </xdr:to>
    <xdr:cxnSp macro="">
      <xdr:nvCxnSpPr>
        <xdr:cNvPr id="511" name="直線コネクタ 510"/>
        <xdr:cNvCxnSpPr/>
      </xdr:nvCxnSpPr>
      <xdr:spPr>
        <a:xfrm flipV="1">
          <a:off x="14592300" y="5904085"/>
          <a:ext cx="889000" cy="6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4399</xdr:rowOff>
    </xdr:from>
    <xdr:to>
      <xdr:col>76</xdr:col>
      <xdr:colOff>114300</xdr:colOff>
      <xdr:row>38</xdr:row>
      <xdr:rowOff>13391</xdr:rowOff>
    </xdr:to>
    <xdr:cxnSp macro="">
      <xdr:nvCxnSpPr>
        <xdr:cNvPr id="514" name="直線コネクタ 513"/>
        <xdr:cNvCxnSpPr/>
      </xdr:nvCxnSpPr>
      <xdr:spPr>
        <a:xfrm flipV="1">
          <a:off x="13703300" y="651949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130259</xdr:rowOff>
    </xdr:from>
    <xdr:to>
      <xdr:col>71</xdr:col>
      <xdr:colOff>177800</xdr:colOff>
      <xdr:row>38</xdr:row>
      <xdr:rowOff>13391</xdr:rowOff>
    </xdr:to>
    <xdr:cxnSp macro="">
      <xdr:nvCxnSpPr>
        <xdr:cNvPr id="517" name="直線コネクタ 516"/>
        <xdr:cNvCxnSpPr/>
      </xdr:nvCxnSpPr>
      <xdr:spPr>
        <a:xfrm>
          <a:off x="12814300" y="6473909"/>
          <a:ext cx="889000" cy="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121445</xdr:rowOff>
    </xdr:from>
    <xdr:to>
      <xdr:col>85</xdr:col>
      <xdr:colOff>177800</xdr:colOff>
      <xdr:row>38</xdr:row>
      <xdr:rowOff>51595</xdr:rowOff>
    </xdr:to>
    <xdr:sp macro="" textlink="">
      <xdr:nvSpPr>
        <xdr:cNvPr id="527" name="楕円 526"/>
        <xdr:cNvSpPr/>
      </xdr:nvSpPr>
      <xdr:spPr>
        <a:xfrm>
          <a:off x="16268700" y="64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99872</xdr:rowOff>
    </xdr:from>
    <xdr:ext cx="534377" cy="259045"/>
    <xdr:sp macro="" textlink="">
      <xdr:nvSpPr>
        <xdr:cNvPr id="528" name="消防費該当値テキスト"/>
        <xdr:cNvSpPr txBox="1"/>
      </xdr:nvSpPr>
      <xdr:spPr>
        <a:xfrm>
          <a:off x="16370300" y="64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23985</xdr:rowOff>
    </xdr:from>
    <xdr:to>
      <xdr:col>81</xdr:col>
      <xdr:colOff>101600</xdr:colOff>
      <xdr:row>34</xdr:row>
      <xdr:rowOff>125585</xdr:rowOff>
    </xdr:to>
    <xdr:sp macro="" textlink="">
      <xdr:nvSpPr>
        <xdr:cNvPr id="529" name="楕円 528"/>
        <xdr:cNvSpPr/>
      </xdr:nvSpPr>
      <xdr:spPr>
        <a:xfrm>
          <a:off x="15430500" y="58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142112</xdr:rowOff>
    </xdr:from>
    <xdr:ext cx="599010" cy="259045"/>
    <xdr:sp macro="" textlink="">
      <xdr:nvSpPr>
        <xdr:cNvPr id="530" name="テキスト ボックス 529"/>
        <xdr:cNvSpPr txBox="1"/>
      </xdr:nvSpPr>
      <xdr:spPr>
        <a:xfrm>
          <a:off x="15181795" y="562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125049</xdr:rowOff>
    </xdr:from>
    <xdr:to>
      <xdr:col>76</xdr:col>
      <xdr:colOff>165100</xdr:colOff>
      <xdr:row>38</xdr:row>
      <xdr:rowOff>55200</xdr:rowOff>
    </xdr:to>
    <xdr:sp macro="" textlink="">
      <xdr:nvSpPr>
        <xdr:cNvPr id="531" name="楕円 530"/>
        <xdr:cNvSpPr/>
      </xdr:nvSpPr>
      <xdr:spPr>
        <a:xfrm>
          <a:off x="14541500" y="6468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46326</xdr:rowOff>
    </xdr:from>
    <xdr:ext cx="534377" cy="259045"/>
    <xdr:sp macro="" textlink="">
      <xdr:nvSpPr>
        <xdr:cNvPr id="532" name="テキスト ボックス 531"/>
        <xdr:cNvSpPr txBox="1"/>
      </xdr:nvSpPr>
      <xdr:spPr>
        <a:xfrm>
          <a:off x="14325111" y="65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134041</xdr:rowOff>
    </xdr:from>
    <xdr:to>
      <xdr:col>72</xdr:col>
      <xdr:colOff>38100</xdr:colOff>
      <xdr:row>38</xdr:row>
      <xdr:rowOff>64191</xdr:rowOff>
    </xdr:to>
    <xdr:sp macro="" textlink="">
      <xdr:nvSpPr>
        <xdr:cNvPr id="533" name="楕円 532"/>
        <xdr:cNvSpPr/>
      </xdr:nvSpPr>
      <xdr:spPr>
        <a:xfrm>
          <a:off x="13652500" y="64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55318</xdr:rowOff>
    </xdr:from>
    <xdr:ext cx="534377" cy="259045"/>
    <xdr:sp macro="" textlink="">
      <xdr:nvSpPr>
        <xdr:cNvPr id="534" name="テキスト ボックス 533"/>
        <xdr:cNvSpPr txBox="1"/>
      </xdr:nvSpPr>
      <xdr:spPr>
        <a:xfrm>
          <a:off x="13436111" y="65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79459</xdr:rowOff>
    </xdr:from>
    <xdr:to>
      <xdr:col>67</xdr:col>
      <xdr:colOff>101600</xdr:colOff>
      <xdr:row>38</xdr:row>
      <xdr:rowOff>9609</xdr:rowOff>
    </xdr:to>
    <xdr:sp macro="" textlink="">
      <xdr:nvSpPr>
        <xdr:cNvPr id="535" name="楕円 534"/>
        <xdr:cNvSpPr/>
      </xdr:nvSpPr>
      <xdr:spPr>
        <a:xfrm>
          <a:off x="12763500" y="64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736</xdr:rowOff>
    </xdr:from>
    <xdr:ext cx="534377" cy="259045"/>
    <xdr:sp macro="" textlink="">
      <xdr:nvSpPr>
        <xdr:cNvPr id="536" name="テキスト ボックス 535"/>
        <xdr:cNvSpPr txBox="1"/>
      </xdr:nvSpPr>
      <xdr:spPr>
        <a:xfrm>
          <a:off x="12547111" y="65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77947</xdr:rowOff>
    </xdr:from>
    <xdr:to>
      <xdr:col>85</xdr:col>
      <xdr:colOff>127000</xdr:colOff>
      <xdr:row>58</xdr:row>
      <xdr:rowOff>91254</xdr:rowOff>
    </xdr:to>
    <xdr:cxnSp macro="">
      <xdr:nvCxnSpPr>
        <xdr:cNvPr id="565" name="直線コネクタ 564"/>
        <xdr:cNvCxnSpPr/>
      </xdr:nvCxnSpPr>
      <xdr:spPr>
        <a:xfrm flipV="1">
          <a:off x="15481300" y="10022047"/>
          <a:ext cx="8382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91254</xdr:rowOff>
    </xdr:from>
    <xdr:to>
      <xdr:col>81</xdr:col>
      <xdr:colOff>50800</xdr:colOff>
      <xdr:row>58</xdr:row>
      <xdr:rowOff>97713</xdr:rowOff>
    </xdr:to>
    <xdr:cxnSp macro="">
      <xdr:nvCxnSpPr>
        <xdr:cNvPr id="568" name="直線コネクタ 567"/>
        <xdr:cNvCxnSpPr/>
      </xdr:nvCxnSpPr>
      <xdr:spPr>
        <a:xfrm flipV="1">
          <a:off x="14592300" y="1003535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97713</xdr:rowOff>
    </xdr:from>
    <xdr:to>
      <xdr:col>76</xdr:col>
      <xdr:colOff>114300</xdr:colOff>
      <xdr:row>58</xdr:row>
      <xdr:rowOff>107944</xdr:rowOff>
    </xdr:to>
    <xdr:cxnSp macro="">
      <xdr:nvCxnSpPr>
        <xdr:cNvPr id="571" name="直線コネクタ 570"/>
        <xdr:cNvCxnSpPr/>
      </xdr:nvCxnSpPr>
      <xdr:spPr>
        <a:xfrm flipV="1">
          <a:off x="13703300" y="10041813"/>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107944</xdr:rowOff>
    </xdr:from>
    <xdr:to>
      <xdr:col>71</xdr:col>
      <xdr:colOff>177800</xdr:colOff>
      <xdr:row>58</xdr:row>
      <xdr:rowOff>120783</xdr:rowOff>
    </xdr:to>
    <xdr:cxnSp macro="">
      <xdr:nvCxnSpPr>
        <xdr:cNvPr id="574" name="直線コネクタ 573"/>
        <xdr:cNvCxnSpPr/>
      </xdr:nvCxnSpPr>
      <xdr:spPr>
        <a:xfrm flipV="1">
          <a:off x="12814300" y="10052044"/>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27147</xdr:rowOff>
    </xdr:from>
    <xdr:to>
      <xdr:col>85</xdr:col>
      <xdr:colOff>177800</xdr:colOff>
      <xdr:row>58</xdr:row>
      <xdr:rowOff>128747</xdr:rowOff>
    </xdr:to>
    <xdr:sp macro="" textlink="">
      <xdr:nvSpPr>
        <xdr:cNvPr id="584" name="楕円 583"/>
        <xdr:cNvSpPr/>
      </xdr:nvSpPr>
      <xdr:spPr>
        <a:xfrm>
          <a:off x="16268700" y="9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113524</xdr:rowOff>
    </xdr:from>
    <xdr:ext cx="534377" cy="259045"/>
    <xdr:sp macro="" textlink="">
      <xdr:nvSpPr>
        <xdr:cNvPr id="585" name="教育費該当値テキスト"/>
        <xdr:cNvSpPr txBox="1"/>
      </xdr:nvSpPr>
      <xdr:spPr>
        <a:xfrm>
          <a:off x="16370300" y="98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40454</xdr:rowOff>
    </xdr:from>
    <xdr:to>
      <xdr:col>81</xdr:col>
      <xdr:colOff>101600</xdr:colOff>
      <xdr:row>58</xdr:row>
      <xdr:rowOff>142054</xdr:rowOff>
    </xdr:to>
    <xdr:sp macro="" textlink="">
      <xdr:nvSpPr>
        <xdr:cNvPr id="586" name="楕円 585"/>
        <xdr:cNvSpPr/>
      </xdr:nvSpPr>
      <xdr:spPr>
        <a:xfrm>
          <a:off x="15430500" y="99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133181</xdr:rowOff>
    </xdr:from>
    <xdr:ext cx="534377" cy="259045"/>
    <xdr:sp macro="" textlink="">
      <xdr:nvSpPr>
        <xdr:cNvPr id="587" name="テキスト ボックス 586"/>
        <xdr:cNvSpPr txBox="1"/>
      </xdr:nvSpPr>
      <xdr:spPr>
        <a:xfrm>
          <a:off x="15214111" y="100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46913</xdr:rowOff>
    </xdr:from>
    <xdr:to>
      <xdr:col>76</xdr:col>
      <xdr:colOff>165100</xdr:colOff>
      <xdr:row>58</xdr:row>
      <xdr:rowOff>148513</xdr:rowOff>
    </xdr:to>
    <xdr:sp macro="" textlink="">
      <xdr:nvSpPr>
        <xdr:cNvPr id="588" name="楕円 587"/>
        <xdr:cNvSpPr/>
      </xdr:nvSpPr>
      <xdr:spPr>
        <a:xfrm>
          <a:off x="14541500" y="99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139640</xdr:rowOff>
    </xdr:from>
    <xdr:ext cx="534377" cy="259045"/>
    <xdr:sp macro="" textlink="">
      <xdr:nvSpPr>
        <xdr:cNvPr id="589" name="テキスト ボックス 588"/>
        <xdr:cNvSpPr txBox="1"/>
      </xdr:nvSpPr>
      <xdr:spPr>
        <a:xfrm>
          <a:off x="14325111" y="100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57144</xdr:rowOff>
    </xdr:from>
    <xdr:to>
      <xdr:col>72</xdr:col>
      <xdr:colOff>38100</xdr:colOff>
      <xdr:row>58</xdr:row>
      <xdr:rowOff>158744</xdr:rowOff>
    </xdr:to>
    <xdr:sp macro="" textlink="">
      <xdr:nvSpPr>
        <xdr:cNvPr id="590" name="楕円 589"/>
        <xdr:cNvSpPr/>
      </xdr:nvSpPr>
      <xdr:spPr>
        <a:xfrm>
          <a:off x="13652500" y="10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149871</xdr:rowOff>
    </xdr:from>
    <xdr:ext cx="534377" cy="259045"/>
    <xdr:sp macro="" textlink="">
      <xdr:nvSpPr>
        <xdr:cNvPr id="591" name="テキスト ボックス 590"/>
        <xdr:cNvSpPr txBox="1"/>
      </xdr:nvSpPr>
      <xdr:spPr>
        <a:xfrm>
          <a:off x="13436111" y="100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69983</xdr:rowOff>
    </xdr:from>
    <xdr:to>
      <xdr:col>67</xdr:col>
      <xdr:colOff>101600</xdr:colOff>
      <xdr:row>59</xdr:row>
      <xdr:rowOff>133</xdr:rowOff>
    </xdr:to>
    <xdr:sp macro="" textlink="">
      <xdr:nvSpPr>
        <xdr:cNvPr id="592" name="楕円 591"/>
        <xdr:cNvSpPr/>
      </xdr:nvSpPr>
      <xdr:spPr>
        <a:xfrm>
          <a:off x="12763500" y="100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162710</xdr:rowOff>
    </xdr:from>
    <xdr:ext cx="534377" cy="259045"/>
    <xdr:sp macro="" textlink="">
      <xdr:nvSpPr>
        <xdr:cNvPr id="593" name="テキスト ボックス 592"/>
        <xdr:cNvSpPr txBox="1"/>
      </xdr:nvSpPr>
      <xdr:spPr>
        <a:xfrm>
          <a:off x="12547111" y="10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35257</xdr:rowOff>
    </xdr:from>
    <xdr:to>
      <xdr:col>85</xdr:col>
      <xdr:colOff>127000</xdr:colOff>
      <xdr:row>79</xdr:row>
      <xdr:rowOff>43562</xdr:rowOff>
    </xdr:to>
    <xdr:cxnSp macro="">
      <xdr:nvCxnSpPr>
        <xdr:cNvPr id="622" name="直線コネクタ 621"/>
        <xdr:cNvCxnSpPr/>
      </xdr:nvCxnSpPr>
      <xdr:spPr>
        <a:xfrm>
          <a:off x="15481300" y="13579807"/>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34826</xdr:rowOff>
    </xdr:from>
    <xdr:to>
      <xdr:col>81</xdr:col>
      <xdr:colOff>50800</xdr:colOff>
      <xdr:row>79</xdr:row>
      <xdr:rowOff>35257</xdr:rowOff>
    </xdr:to>
    <xdr:cxnSp macro="">
      <xdr:nvCxnSpPr>
        <xdr:cNvPr id="625" name="直線コネクタ 624"/>
        <xdr:cNvCxnSpPr/>
      </xdr:nvCxnSpPr>
      <xdr:spPr>
        <a:xfrm>
          <a:off x="14592300" y="1357937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34826</xdr:rowOff>
    </xdr:from>
    <xdr:to>
      <xdr:col>76</xdr:col>
      <xdr:colOff>114300</xdr:colOff>
      <xdr:row>79</xdr:row>
      <xdr:rowOff>39322</xdr:rowOff>
    </xdr:to>
    <xdr:cxnSp macro="">
      <xdr:nvCxnSpPr>
        <xdr:cNvPr id="628" name="直線コネクタ 627"/>
        <xdr:cNvCxnSpPr/>
      </xdr:nvCxnSpPr>
      <xdr:spPr>
        <a:xfrm flipV="1">
          <a:off x="13703300" y="13579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13646</xdr:rowOff>
    </xdr:from>
    <xdr:to>
      <xdr:col>71</xdr:col>
      <xdr:colOff>177800</xdr:colOff>
      <xdr:row>79</xdr:row>
      <xdr:rowOff>39322</xdr:rowOff>
    </xdr:to>
    <xdr:cxnSp macro="">
      <xdr:nvCxnSpPr>
        <xdr:cNvPr id="631" name="直線コネクタ 630"/>
        <xdr:cNvCxnSpPr/>
      </xdr:nvCxnSpPr>
      <xdr:spPr>
        <a:xfrm>
          <a:off x="12814300" y="13558196"/>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41" name="楕円 640"/>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78565" cy="259045"/>
    <xdr:sp macro="" textlink="">
      <xdr:nvSpPr>
        <xdr:cNvPr id="642" name="災害復旧費該当値テキスト"/>
        <xdr:cNvSpPr txBox="1"/>
      </xdr:nvSpPr>
      <xdr:spPr>
        <a:xfrm>
          <a:off x="16370300" y="1345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155907</xdr:rowOff>
    </xdr:from>
    <xdr:to>
      <xdr:col>81</xdr:col>
      <xdr:colOff>101600</xdr:colOff>
      <xdr:row>79</xdr:row>
      <xdr:rowOff>86057</xdr:rowOff>
    </xdr:to>
    <xdr:sp macro="" textlink="">
      <xdr:nvSpPr>
        <xdr:cNvPr id="643" name="楕円 642"/>
        <xdr:cNvSpPr/>
      </xdr:nvSpPr>
      <xdr:spPr>
        <a:xfrm>
          <a:off x="15430500" y="13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77184</xdr:rowOff>
    </xdr:from>
    <xdr:ext cx="469744" cy="259045"/>
    <xdr:sp macro="" textlink="">
      <xdr:nvSpPr>
        <xdr:cNvPr id="644" name="テキスト ボックス 643"/>
        <xdr:cNvSpPr txBox="1"/>
      </xdr:nvSpPr>
      <xdr:spPr>
        <a:xfrm>
          <a:off x="15246428" y="1362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155476</xdr:rowOff>
    </xdr:from>
    <xdr:to>
      <xdr:col>76</xdr:col>
      <xdr:colOff>165100</xdr:colOff>
      <xdr:row>79</xdr:row>
      <xdr:rowOff>85626</xdr:rowOff>
    </xdr:to>
    <xdr:sp macro="" textlink="">
      <xdr:nvSpPr>
        <xdr:cNvPr id="645" name="楕円 644"/>
        <xdr:cNvSpPr/>
      </xdr:nvSpPr>
      <xdr:spPr>
        <a:xfrm>
          <a:off x="14541500" y="135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76753</xdr:rowOff>
    </xdr:from>
    <xdr:ext cx="469744" cy="259045"/>
    <xdr:sp macro="" textlink="">
      <xdr:nvSpPr>
        <xdr:cNvPr id="646" name="テキスト ボックス 645"/>
        <xdr:cNvSpPr txBox="1"/>
      </xdr:nvSpPr>
      <xdr:spPr>
        <a:xfrm>
          <a:off x="14357428" y="1362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159972</xdr:rowOff>
    </xdr:from>
    <xdr:to>
      <xdr:col>72</xdr:col>
      <xdr:colOff>38100</xdr:colOff>
      <xdr:row>79</xdr:row>
      <xdr:rowOff>90122</xdr:rowOff>
    </xdr:to>
    <xdr:sp macro="" textlink="">
      <xdr:nvSpPr>
        <xdr:cNvPr id="647" name="楕円 646"/>
        <xdr:cNvSpPr/>
      </xdr:nvSpPr>
      <xdr:spPr>
        <a:xfrm>
          <a:off x="13652500" y="135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81249</xdr:rowOff>
    </xdr:from>
    <xdr:ext cx="469744" cy="259045"/>
    <xdr:sp macro="" textlink="">
      <xdr:nvSpPr>
        <xdr:cNvPr id="648" name="テキスト ボックス 647"/>
        <xdr:cNvSpPr txBox="1"/>
      </xdr:nvSpPr>
      <xdr:spPr>
        <a:xfrm>
          <a:off x="13468428" y="136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134296</xdr:rowOff>
    </xdr:from>
    <xdr:to>
      <xdr:col>67</xdr:col>
      <xdr:colOff>101600</xdr:colOff>
      <xdr:row>79</xdr:row>
      <xdr:rowOff>64446</xdr:rowOff>
    </xdr:to>
    <xdr:sp macro="" textlink="">
      <xdr:nvSpPr>
        <xdr:cNvPr id="649" name="楕円 648"/>
        <xdr:cNvSpPr/>
      </xdr:nvSpPr>
      <xdr:spPr>
        <a:xfrm>
          <a:off x="12763500" y="135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55573</xdr:rowOff>
    </xdr:from>
    <xdr:ext cx="469744" cy="259045"/>
    <xdr:sp macro="" textlink="">
      <xdr:nvSpPr>
        <xdr:cNvPr id="650" name="テキスト ボックス 649"/>
        <xdr:cNvSpPr txBox="1"/>
      </xdr:nvSpPr>
      <xdr:spPr>
        <a:xfrm>
          <a:off x="12579428" y="136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32389</xdr:rowOff>
    </xdr:from>
    <xdr:to>
      <xdr:col>85</xdr:col>
      <xdr:colOff>127000</xdr:colOff>
      <xdr:row>98</xdr:row>
      <xdr:rowOff>39410</xdr:rowOff>
    </xdr:to>
    <xdr:cxnSp macro="">
      <xdr:nvCxnSpPr>
        <xdr:cNvPr id="679" name="直線コネクタ 678"/>
        <xdr:cNvCxnSpPr/>
      </xdr:nvCxnSpPr>
      <xdr:spPr>
        <a:xfrm flipV="1">
          <a:off x="15481300" y="16834489"/>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30851</xdr:rowOff>
    </xdr:from>
    <xdr:to>
      <xdr:col>81</xdr:col>
      <xdr:colOff>50800</xdr:colOff>
      <xdr:row>98</xdr:row>
      <xdr:rowOff>39410</xdr:rowOff>
    </xdr:to>
    <xdr:cxnSp macro="">
      <xdr:nvCxnSpPr>
        <xdr:cNvPr id="682" name="直線コネクタ 681"/>
        <xdr:cNvCxnSpPr/>
      </xdr:nvCxnSpPr>
      <xdr:spPr>
        <a:xfrm>
          <a:off x="14592300" y="16832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18890</xdr:rowOff>
    </xdr:from>
    <xdr:to>
      <xdr:col>76</xdr:col>
      <xdr:colOff>114300</xdr:colOff>
      <xdr:row>98</xdr:row>
      <xdr:rowOff>30851</xdr:rowOff>
    </xdr:to>
    <xdr:cxnSp macro="">
      <xdr:nvCxnSpPr>
        <xdr:cNvPr id="685" name="直線コネクタ 684"/>
        <xdr:cNvCxnSpPr/>
      </xdr:nvCxnSpPr>
      <xdr:spPr>
        <a:xfrm>
          <a:off x="13703300" y="16820990"/>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18890</xdr:rowOff>
    </xdr:from>
    <xdr:to>
      <xdr:col>71</xdr:col>
      <xdr:colOff>177800</xdr:colOff>
      <xdr:row>98</xdr:row>
      <xdr:rowOff>22485</xdr:rowOff>
    </xdr:to>
    <xdr:cxnSp macro="">
      <xdr:nvCxnSpPr>
        <xdr:cNvPr id="688" name="直線コネクタ 687"/>
        <xdr:cNvCxnSpPr/>
      </xdr:nvCxnSpPr>
      <xdr:spPr>
        <a:xfrm flipV="1">
          <a:off x="12814300" y="16820990"/>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153039</xdr:rowOff>
    </xdr:from>
    <xdr:to>
      <xdr:col>85</xdr:col>
      <xdr:colOff>177800</xdr:colOff>
      <xdr:row>98</xdr:row>
      <xdr:rowOff>83189</xdr:rowOff>
    </xdr:to>
    <xdr:sp macro="" textlink="">
      <xdr:nvSpPr>
        <xdr:cNvPr id="698" name="楕円 697"/>
        <xdr:cNvSpPr/>
      </xdr:nvSpPr>
      <xdr:spPr>
        <a:xfrm>
          <a:off x="16268700" y="16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131466</xdr:rowOff>
    </xdr:from>
    <xdr:ext cx="534377" cy="259045"/>
    <xdr:sp macro="" textlink="">
      <xdr:nvSpPr>
        <xdr:cNvPr id="699" name="公債費該当値テキスト"/>
        <xdr:cNvSpPr txBox="1"/>
      </xdr:nvSpPr>
      <xdr:spPr>
        <a:xfrm>
          <a:off x="16370300" y="167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160060</xdr:rowOff>
    </xdr:from>
    <xdr:to>
      <xdr:col>81</xdr:col>
      <xdr:colOff>101600</xdr:colOff>
      <xdr:row>98</xdr:row>
      <xdr:rowOff>90210</xdr:rowOff>
    </xdr:to>
    <xdr:sp macro="" textlink="">
      <xdr:nvSpPr>
        <xdr:cNvPr id="700" name="楕円 699"/>
        <xdr:cNvSpPr/>
      </xdr:nvSpPr>
      <xdr:spPr>
        <a:xfrm>
          <a:off x="15430500" y="167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81337</xdr:rowOff>
    </xdr:from>
    <xdr:ext cx="534377" cy="259045"/>
    <xdr:sp macro="" textlink="">
      <xdr:nvSpPr>
        <xdr:cNvPr id="701" name="テキスト ボックス 700"/>
        <xdr:cNvSpPr txBox="1"/>
      </xdr:nvSpPr>
      <xdr:spPr>
        <a:xfrm>
          <a:off x="15214111" y="168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151501</xdr:rowOff>
    </xdr:from>
    <xdr:to>
      <xdr:col>76</xdr:col>
      <xdr:colOff>165100</xdr:colOff>
      <xdr:row>98</xdr:row>
      <xdr:rowOff>81651</xdr:rowOff>
    </xdr:to>
    <xdr:sp macro="" textlink="">
      <xdr:nvSpPr>
        <xdr:cNvPr id="702" name="楕円 701"/>
        <xdr:cNvSpPr/>
      </xdr:nvSpPr>
      <xdr:spPr>
        <a:xfrm>
          <a:off x="14541500" y="167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72778</xdr:rowOff>
    </xdr:from>
    <xdr:ext cx="534377" cy="259045"/>
    <xdr:sp macro="" textlink="">
      <xdr:nvSpPr>
        <xdr:cNvPr id="703" name="テキスト ボックス 702"/>
        <xdr:cNvSpPr txBox="1"/>
      </xdr:nvSpPr>
      <xdr:spPr>
        <a:xfrm>
          <a:off x="14325111" y="168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139540</xdr:rowOff>
    </xdr:from>
    <xdr:to>
      <xdr:col>72</xdr:col>
      <xdr:colOff>38100</xdr:colOff>
      <xdr:row>98</xdr:row>
      <xdr:rowOff>69690</xdr:rowOff>
    </xdr:to>
    <xdr:sp macro="" textlink="">
      <xdr:nvSpPr>
        <xdr:cNvPr id="704" name="楕円 703"/>
        <xdr:cNvSpPr/>
      </xdr:nvSpPr>
      <xdr:spPr>
        <a:xfrm>
          <a:off x="13652500" y="167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60817</xdr:rowOff>
    </xdr:from>
    <xdr:ext cx="599010" cy="259045"/>
    <xdr:sp macro="" textlink="">
      <xdr:nvSpPr>
        <xdr:cNvPr id="705" name="テキスト ボックス 704"/>
        <xdr:cNvSpPr txBox="1"/>
      </xdr:nvSpPr>
      <xdr:spPr>
        <a:xfrm>
          <a:off x="13403795" y="168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143135</xdr:rowOff>
    </xdr:from>
    <xdr:to>
      <xdr:col>67</xdr:col>
      <xdr:colOff>101600</xdr:colOff>
      <xdr:row>98</xdr:row>
      <xdr:rowOff>73285</xdr:rowOff>
    </xdr:to>
    <xdr:sp macro="" textlink="">
      <xdr:nvSpPr>
        <xdr:cNvPr id="706" name="楕円 705"/>
        <xdr:cNvSpPr/>
      </xdr:nvSpPr>
      <xdr:spPr>
        <a:xfrm>
          <a:off x="12763500" y="16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64412</xdr:rowOff>
    </xdr:from>
    <xdr:ext cx="599010" cy="259045"/>
    <xdr:sp macro="" textlink="">
      <xdr:nvSpPr>
        <xdr:cNvPr id="707" name="テキスト ボックス 706"/>
        <xdr:cNvSpPr txBox="1"/>
      </xdr:nvSpPr>
      <xdr:spPr>
        <a:xfrm>
          <a:off x="12514795" y="168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191,065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12,487</a:t>
          </a:r>
          <a:r>
            <a:rPr kumimoji="1" lang="ja-JP" altLang="en-US" sz="1300">
              <a:latin typeface="ＭＳ Ｐゴシック" panose="020B0600070205080204" pitchFamily="50" charset="-128"/>
              <a:ea typeface="ＭＳ Ｐゴシック" panose="020B0600070205080204" pitchFamily="50" charset="-128"/>
            </a:rPr>
            <a:t>円の増である。ケーブルテレビセンターの機器更新や再生可能エネルギー事業実施によるものである。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232,075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3,220</a:t>
          </a:r>
          <a:r>
            <a:rPr kumimoji="1" lang="ja-JP" altLang="en-US" sz="1300">
              <a:latin typeface="ＭＳ Ｐゴシック" panose="020B0600070205080204" pitchFamily="50" charset="-128"/>
              <a:ea typeface="ＭＳ Ｐゴシック" panose="020B0600070205080204" pitchFamily="50" charset="-128"/>
            </a:rPr>
            <a:t>円の増である。第５次障がい福祉計画策定業務や、障がい者福祉サービス費の増が起因しているとみられる。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127,966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46,482</a:t>
          </a:r>
          <a:r>
            <a:rPr kumimoji="1" lang="ja-JP" altLang="en-US" sz="1300">
              <a:latin typeface="ＭＳ Ｐゴシック" panose="020B0600070205080204" pitchFamily="50" charset="-128"/>
              <a:ea typeface="ＭＳ Ｐゴシック" panose="020B0600070205080204" pitchFamily="50" charset="-128"/>
            </a:rPr>
            <a:t>円の増である。橋梁の架替事業が増加の主な要因である。今後も生活インフラ更新費用の増加が見込まれるため、計画的な事業実施により経費負担の平準化を行う必要がある。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108,519</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80,290</a:t>
          </a:r>
          <a:r>
            <a:rPr kumimoji="1" lang="ja-JP" altLang="en-US" sz="1300">
              <a:latin typeface="ＭＳ Ｐゴシック" panose="020B0600070205080204" pitchFamily="50" charset="-128"/>
              <a:ea typeface="ＭＳ Ｐゴシック" panose="020B0600070205080204" pitchFamily="50" charset="-128"/>
            </a:rPr>
            <a:t>円減少している。これは、防災行政無線のデジタル化事業が完了したためである。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96,331</a:t>
          </a:r>
          <a:r>
            <a:rPr kumimoji="1" lang="ja-JP" altLang="en-US" sz="1300">
              <a:latin typeface="ＭＳ Ｐゴシック" panose="020B0600070205080204" pitchFamily="50" charset="-128"/>
              <a:ea typeface="ＭＳ Ｐゴシック" panose="020B0600070205080204" pitchFamily="50" charset="-128"/>
            </a:rPr>
            <a:t>円となっており、類似団体最低値と平均値の中間程度で推移しており、今後もこの数値を維持するため計画的な財政運営を行っていく必要がある。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年度は実質単年度収支が▲</a:t>
          </a:r>
          <a:r>
            <a:rPr kumimoji="1" lang="en-US" altLang="ja-JP" sz="1200">
              <a:latin typeface="ＭＳ ゴシック" pitchFamily="49" charset="-128"/>
              <a:ea typeface="ＭＳ ゴシック" pitchFamily="49" charset="-128"/>
            </a:rPr>
            <a:t>6.25</a:t>
          </a:r>
          <a:r>
            <a:rPr kumimoji="1" lang="ja-JP" altLang="en-US" sz="1200">
              <a:latin typeface="ＭＳ ゴシック" pitchFamily="49" charset="-128"/>
              <a:ea typeface="ＭＳ ゴシック" pitchFamily="49" charset="-128"/>
            </a:rPr>
            <a:t>％となっており、前年度比</a:t>
          </a:r>
          <a:r>
            <a:rPr kumimoji="1" lang="en-US" altLang="ja-JP" sz="1200">
              <a:latin typeface="ＭＳ ゴシック" pitchFamily="49" charset="-128"/>
              <a:ea typeface="ＭＳ ゴシック" pitchFamily="49" charset="-128"/>
            </a:rPr>
            <a:t>6.01</a:t>
          </a:r>
          <a:r>
            <a:rPr kumimoji="1" lang="ja-JP" altLang="en-US" sz="1200">
              <a:latin typeface="ＭＳ ゴシック" pitchFamily="49" charset="-128"/>
              <a:ea typeface="ＭＳ ゴシック" pitchFamily="49" charset="-128"/>
            </a:rPr>
            <a:t>ポイント減少している。普通交付税の減、及びケーブルテレビ施設の機器更新に係る繰出金の増が主な要因と思われる。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a:t>
          </a:r>
          <a:r>
            <a:rPr kumimoji="1" lang="en-US" altLang="ja-JP" sz="1200">
              <a:latin typeface="ＭＳ ゴシック" pitchFamily="49" charset="-128"/>
              <a:ea typeface="ＭＳ ゴシック" pitchFamily="49" charset="-128"/>
            </a:rPr>
            <a:t>53.16</a:t>
          </a:r>
          <a:r>
            <a:rPr kumimoji="1" lang="ja-JP" altLang="en-US" sz="1200">
              <a:latin typeface="ＭＳ ゴシック" pitchFamily="49" charset="-128"/>
              <a:ea typeface="ＭＳ ゴシック" pitchFamily="49" charset="-128"/>
            </a:rPr>
            <a:t>％となっており、前年度比</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今後見込まれる生活インフラの長寿命化等を計画的に実施するため、他の事業を精査するなど、優先順位を付けながら、実質単年度収支がプラスで推移するよう計画的な事業実施に努める必要がある。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前年度は全会計とも黒字決算であったが、当該年度は後期高齢者医療事業において赤字決算となった。一方介護保険事業は前年度比</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今後は、高齢化の進行に伴い国民健康保険事業及び介護保険事業の財政悪化が懸念されることから、基準外繰出金等が増加しないように財政の健全化に努める。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年度に実施した簡易水道等施設整備事業に伴う起債の元金償還が始まり、平成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年度にかけて地方債の元利償還金のピークを迎え、現在は減少傾向にある。しかし、依然として基金の取崩しによる繰入が避けられない状況にある。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今後、計画的な事業の推進及び事業の適正化を図り、財政の健全化に努める。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充当可能財源、将来負担額とも減少傾向にあるが、将来負担比率の分子は微増となっている。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生活インフラの老朽化に伴う更新費用の増加が見込まれることから、「山江村公共施設等総合管理計画」により、施設管理・更新等における長期的な計画を立て、事業の平準化を図り、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全体的に緩やかな減少傾向にある。主な要因は地方交付税等の減収を補うための財政調整基金１７百万円の取崩しであり、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特定目的基金は社会福祉振興基金２百円取り崩しや、ふるさと応援基金を１２百万円積み立てたこと等により、基金全体としては６百万円の減少となった。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の範囲内で積み立てを行っていく方針であるが、地方交付税の減や人件費・物件費の増等による経常収支比率悪化に伴い、取崩した金額の満額積戻しは、近年難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①社会福祉振興基金：高齢者等の保健福祉の増進を図るために運用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②川辺川土地改良事業基金：川辺川土地改良事業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③庁舎改築基金：役場庁舎建築費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④学校建築基金：学校校舎建築費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⑤山江村定住化促進基金：村民福祉向上又は住民生活に関すること、村内施設又は設備の新設・維持・補修に関すること、学校教育又は社会教育に関す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ふるさと納税を積み立てたことによる、ふるさと応援基金の増、及び太陽光発電設備維持管理基金の増が主な要因である。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各特定目的金に保有目標額を設け、積立を行っているが、第三セクターの温泉施設改修など一部取崩しを行っていく方針である。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地方交付税の減額に対する補てん</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ケーブルテレビ施設に対する機器更新や国民健康保険事業の事業主体が県へ移行することに伴い、特別会計への繰出金が増加</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したことから、財政調整基金を充てて対応したことなど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が減額の要因と推察される。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保有目標額を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百万円（大規模災害を想定し、応急仮設住宅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戸建設及び応急復旧工事経費として）と設定していることから、予算の範囲内で積立を行っていく方針であるが、満額の積戻しは難しい状況にある。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数値の誤り</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51.0</a:t>
          </a: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52.6</a:t>
          </a:r>
        </a:p>
        <a:p>
          <a:r>
            <a:rPr kumimoji="1" lang="ja-JP" altLang="en-US" sz="1100">
              <a:latin typeface="ＭＳ Ｐゴシック" panose="020B0600070205080204" pitchFamily="50" charset="-128"/>
              <a:ea typeface="ＭＳ Ｐゴシック" panose="020B0600070205080204" pitchFamily="50" charset="-128"/>
            </a:rPr>
            <a:t>公営住宅の老朽化により減価償却額が増加しているが、平成１８年度の中学校校舎建設や新規の公営住宅建設等により償却対象資産が増加しているため、類似団体平均を下回っている。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今後は有形固定資産の修繕など必要に応じて対応していく予定である。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8437</xdr:rowOff>
    </xdr:to>
    <xdr:cxnSp macro="">
      <xdr:nvCxnSpPr>
        <xdr:cNvPr id="72" name="直線コネクタ 71"/>
        <xdr:cNvCxnSpPr/>
      </xdr:nvCxnSpPr>
      <xdr:spPr>
        <a:xfrm flipV="1">
          <a:off x="4760595" y="5523593"/>
          <a:ext cx="1270" cy="108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73"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74" name="直線コネクタ 73"/>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75" name="有形固定資産減価償却率最大値テキスト"/>
        <xdr:cNvSpPr txBox="1"/>
      </xdr:nvSpPr>
      <xdr:spPr>
        <a:xfrm>
          <a:off x="4813300" y="52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6" name="直線コネクタ 75"/>
        <xdr:cNvCxnSpPr/>
      </xdr:nvCxnSpPr>
      <xdr:spPr>
        <a:xfrm>
          <a:off x="4673600" y="552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164119</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78" name="フローチャート: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91349</xdr:rowOff>
    </xdr:from>
    <xdr:to>
      <xdr:col>15</xdr:col>
      <xdr:colOff>187325</xdr:colOff>
      <xdr:row>31</xdr:row>
      <xdr:rowOff>21499</xdr:rowOff>
    </xdr:to>
    <xdr:sp macro="" textlink="">
      <xdr:nvSpPr>
        <xdr:cNvPr id="80" name="フローチャート: 判断 79"/>
        <xdr:cNvSpPr/>
      </xdr:nvSpPr>
      <xdr:spPr>
        <a:xfrm>
          <a:off x="3238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141786</xdr:rowOff>
    </xdr:from>
    <xdr:to>
      <xdr:col>19</xdr:col>
      <xdr:colOff>187325</xdr:colOff>
      <xdr:row>27</xdr:row>
      <xdr:rowOff>71936</xdr:rowOff>
    </xdr:to>
    <xdr:sp macro="" textlink="">
      <xdr:nvSpPr>
        <xdr:cNvPr id="86" name="楕円 85"/>
        <xdr:cNvSpPr/>
      </xdr:nvSpPr>
      <xdr:spPr>
        <a:xfrm>
          <a:off x="4000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7" name="楕円 86"/>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21136</xdr:rowOff>
    </xdr:from>
    <xdr:to>
      <xdr:col>19</xdr:col>
      <xdr:colOff>136525</xdr:colOff>
      <xdr:row>32</xdr:row>
      <xdr:rowOff>18233</xdr:rowOff>
    </xdr:to>
    <xdr:cxnSp macro="">
      <xdr:nvCxnSpPr>
        <xdr:cNvPr id="88" name="直線コネクタ 87"/>
        <xdr:cNvCxnSpPr/>
      </xdr:nvCxnSpPr>
      <xdr:spPr>
        <a:xfrm flipV="1">
          <a:off x="3289300" y="5421811"/>
          <a:ext cx="762000" cy="8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9"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0" name="n_2aveValue有形固定資産減価償却率"/>
        <xdr:cNvSpPr txBox="1"/>
      </xdr:nvSpPr>
      <xdr:spPr>
        <a:xfrm>
          <a:off x="3086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88463</xdr:rowOff>
    </xdr:from>
    <xdr:ext cx="405111" cy="259045"/>
    <xdr:sp macro="" textlink="">
      <xdr:nvSpPr>
        <xdr:cNvPr id="91" name="n_1mainValue有形固定資産減価償却率"/>
        <xdr:cNvSpPr txBox="1"/>
      </xdr:nvSpPr>
      <xdr:spPr>
        <a:xfrm>
          <a:off x="3836044"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2" name="n_2mainValue有形固定資産減価償却率"/>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債務償還年数は類似団体平均より数値が上回っており、借入額が比較的多いものと思われる。計画的に地方債発行額の平準化を図り、健全な財政運営に努める。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5" name="テキスト ボックス 11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7" name="テキスト ボックス 11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3" name="直線コネクタ 122"/>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6"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7" name="直線コネクタ 126"/>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8"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9" name="フローチャート: 判断 128"/>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5" name="楕円 134"/>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136" name="債務償還可能年数該当値テキスト"/>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0" name="楕円 69"/>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1" name="楕円 70"/>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76200</xdr:rowOff>
    </xdr:to>
    <xdr:cxnSp macro="">
      <xdr:nvCxnSpPr>
        <xdr:cNvPr id="72" name="直線コネクタ 71"/>
        <xdr:cNvCxnSpPr/>
      </xdr:nvCxnSpPr>
      <xdr:spPr>
        <a:xfrm flipV="1">
          <a:off x="2908300" y="651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75"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6"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67373</xdr:rowOff>
    </xdr:from>
    <xdr:to>
      <xdr:col>50</xdr:col>
      <xdr:colOff>165100</xdr:colOff>
      <xdr:row>41</xdr:row>
      <xdr:rowOff>168973</xdr:rowOff>
    </xdr:to>
    <xdr:sp macro="" textlink="">
      <xdr:nvSpPr>
        <xdr:cNvPr id="114" name="楕円 113"/>
        <xdr:cNvSpPr/>
      </xdr:nvSpPr>
      <xdr:spPr>
        <a:xfrm>
          <a:off x="9588500" y="70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68228</xdr:rowOff>
    </xdr:from>
    <xdr:to>
      <xdr:col>46</xdr:col>
      <xdr:colOff>38100</xdr:colOff>
      <xdr:row>41</xdr:row>
      <xdr:rowOff>169828</xdr:rowOff>
    </xdr:to>
    <xdr:sp macro="" textlink="">
      <xdr:nvSpPr>
        <xdr:cNvPr id="115" name="楕円 114"/>
        <xdr:cNvSpPr/>
      </xdr:nvSpPr>
      <xdr:spPr>
        <a:xfrm>
          <a:off x="8699500" y="70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118173</xdr:rowOff>
    </xdr:from>
    <xdr:to>
      <xdr:col>50</xdr:col>
      <xdr:colOff>114300</xdr:colOff>
      <xdr:row>41</xdr:row>
      <xdr:rowOff>119028</xdr:rowOff>
    </xdr:to>
    <xdr:cxnSp macro="">
      <xdr:nvCxnSpPr>
        <xdr:cNvPr id="116" name="直線コネクタ 115"/>
        <xdr:cNvCxnSpPr/>
      </xdr:nvCxnSpPr>
      <xdr:spPr>
        <a:xfrm flipV="1">
          <a:off x="8750300" y="7147623"/>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160100</xdr:rowOff>
    </xdr:from>
    <xdr:ext cx="534377" cy="259045"/>
    <xdr:sp macro="" textlink="">
      <xdr:nvSpPr>
        <xdr:cNvPr id="119" name="n_1mainValue【道路】&#10;一人当たり延長"/>
        <xdr:cNvSpPr txBox="1"/>
      </xdr:nvSpPr>
      <xdr:spPr>
        <a:xfrm>
          <a:off x="9359411" y="71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160955</xdr:rowOff>
    </xdr:from>
    <xdr:ext cx="534377" cy="259045"/>
    <xdr:sp macro="" textlink="">
      <xdr:nvSpPr>
        <xdr:cNvPr id="120" name="n_2mainValue【道路】&#10;一人当たり延長"/>
        <xdr:cNvSpPr txBox="1"/>
      </xdr:nvSpPr>
      <xdr:spPr>
        <a:xfrm>
          <a:off x="8483111" y="71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59" name="楕円 158"/>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42545</xdr:rowOff>
    </xdr:from>
    <xdr:to>
      <xdr:col>15</xdr:col>
      <xdr:colOff>101600</xdr:colOff>
      <xdr:row>60</xdr:row>
      <xdr:rowOff>144145</xdr:rowOff>
    </xdr:to>
    <xdr:sp macro="" textlink="">
      <xdr:nvSpPr>
        <xdr:cNvPr id="160" name="楕円 159"/>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93345</xdr:rowOff>
    </xdr:to>
    <xdr:cxnSp macro="">
      <xdr:nvCxnSpPr>
        <xdr:cNvPr id="161" name="直線コネクタ 160"/>
        <xdr:cNvCxnSpPr/>
      </xdr:nvCxnSpPr>
      <xdr:spPr>
        <a:xfrm flipV="1">
          <a:off x="2908300" y="103193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99712</xdr:rowOff>
    </xdr:from>
    <xdr:ext cx="405111" cy="259045"/>
    <xdr:sp macro="" textlink="">
      <xdr:nvSpPr>
        <xdr:cNvPr id="164" name="n_1mainValue【橋りょう・トンネ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160672</xdr:rowOff>
    </xdr:from>
    <xdr:ext cx="405111" cy="259045"/>
    <xdr:sp macro="" textlink="">
      <xdr:nvSpPr>
        <xdr:cNvPr id="165" name="n_2mainValue【橋りょう・トンネル】&#10;有形固定資産減価償却率"/>
        <xdr:cNvSpPr txBox="1"/>
      </xdr:nvSpPr>
      <xdr:spPr>
        <a:xfrm>
          <a:off x="2705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55347</xdr:rowOff>
    </xdr:from>
    <xdr:to>
      <xdr:col>50</xdr:col>
      <xdr:colOff>165100</xdr:colOff>
      <xdr:row>64</xdr:row>
      <xdr:rowOff>156947</xdr:rowOff>
    </xdr:to>
    <xdr:sp macro="" textlink="">
      <xdr:nvSpPr>
        <xdr:cNvPr id="205" name="楕円 204"/>
        <xdr:cNvSpPr/>
      </xdr:nvSpPr>
      <xdr:spPr>
        <a:xfrm>
          <a:off x="9588500" y="110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55576</xdr:rowOff>
    </xdr:from>
    <xdr:to>
      <xdr:col>46</xdr:col>
      <xdr:colOff>38100</xdr:colOff>
      <xdr:row>64</xdr:row>
      <xdr:rowOff>157176</xdr:rowOff>
    </xdr:to>
    <xdr:sp macro="" textlink="">
      <xdr:nvSpPr>
        <xdr:cNvPr id="206" name="楕円 205"/>
        <xdr:cNvSpPr/>
      </xdr:nvSpPr>
      <xdr:spPr>
        <a:xfrm>
          <a:off x="8699500" y="110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106147</xdr:rowOff>
    </xdr:from>
    <xdr:to>
      <xdr:col>50</xdr:col>
      <xdr:colOff>114300</xdr:colOff>
      <xdr:row>64</xdr:row>
      <xdr:rowOff>106376</xdr:rowOff>
    </xdr:to>
    <xdr:cxnSp macro="">
      <xdr:nvCxnSpPr>
        <xdr:cNvPr id="207" name="直線コネクタ 206"/>
        <xdr:cNvCxnSpPr/>
      </xdr:nvCxnSpPr>
      <xdr:spPr>
        <a:xfrm flipV="1">
          <a:off x="8750300" y="110789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148074</xdr:rowOff>
    </xdr:from>
    <xdr:ext cx="534377" cy="259045"/>
    <xdr:sp macro="" textlink="">
      <xdr:nvSpPr>
        <xdr:cNvPr id="210" name="n_1mainValue【橋りょう・トンネル】&#10;一人当たり有形固定資産（償却資産）額"/>
        <xdr:cNvSpPr txBox="1"/>
      </xdr:nvSpPr>
      <xdr:spPr>
        <a:xfrm>
          <a:off x="9359411" y="111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148303</xdr:rowOff>
    </xdr:from>
    <xdr:ext cx="534377" cy="259045"/>
    <xdr:sp macro="" textlink="">
      <xdr:nvSpPr>
        <xdr:cNvPr id="211" name="n_2mainValue【橋りょう・トンネル】&#10;一人当たり有形固定資産（償却資産）額"/>
        <xdr:cNvSpPr txBox="1"/>
      </xdr:nvSpPr>
      <xdr:spPr>
        <a:xfrm>
          <a:off x="8483111" y="111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50" name="楕円 249"/>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97789</xdr:rowOff>
    </xdr:from>
    <xdr:to>
      <xdr:col>15</xdr:col>
      <xdr:colOff>101600</xdr:colOff>
      <xdr:row>81</xdr:row>
      <xdr:rowOff>27939</xdr:rowOff>
    </xdr:to>
    <xdr:sp macro="" textlink="">
      <xdr:nvSpPr>
        <xdr:cNvPr id="251" name="楕円 250"/>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148589</xdr:rowOff>
    </xdr:to>
    <xdr:cxnSp macro="">
      <xdr:nvCxnSpPr>
        <xdr:cNvPr id="252" name="直線コネクタ 251"/>
        <xdr:cNvCxnSpPr/>
      </xdr:nvCxnSpPr>
      <xdr:spPr>
        <a:xfrm flipV="1">
          <a:off x="2908300" y="137236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55"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256" name="n_2mainValue【公営住宅】&#10;有形固定資産減価償却率"/>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115278</xdr:rowOff>
    </xdr:from>
    <xdr:to>
      <xdr:col>50</xdr:col>
      <xdr:colOff>165100</xdr:colOff>
      <xdr:row>86</xdr:row>
      <xdr:rowOff>45428</xdr:rowOff>
    </xdr:to>
    <xdr:sp macro="" textlink="">
      <xdr:nvSpPr>
        <xdr:cNvPr id="294" name="楕円 293"/>
        <xdr:cNvSpPr/>
      </xdr:nvSpPr>
      <xdr:spPr>
        <a:xfrm>
          <a:off x="9588500" y="146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115812</xdr:rowOff>
    </xdr:from>
    <xdr:to>
      <xdr:col>46</xdr:col>
      <xdr:colOff>38100</xdr:colOff>
      <xdr:row>86</xdr:row>
      <xdr:rowOff>45962</xdr:rowOff>
    </xdr:to>
    <xdr:sp macro="" textlink="">
      <xdr:nvSpPr>
        <xdr:cNvPr id="295" name="楕円 294"/>
        <xdr:cNvSpPr/>
      </xdr:nvSpPr>
      <xdr:spPr>
        <a:xfrm>
          <a:off x="8699500" y="14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166078</xdr:rowOff>
    </xdr:from>
    <xdr:to>
      <xdr:col>50</xdr:col>
      <xdr:colOff>114300</xdr:colOff>
      <xdr:row>85</xdr:row>
      <xdr:rowOff>166612</xdr:rowOff>
    </xdr:to>
    <xdr:cxnSp macro="">
      <xdr:nvCxnSpPr>
        <xdr:cNvPr id="296" name="直線コネクタ 295"/>
        <xdr:cNvCxnSpPr/>
      </xdr:nvCxnSpPr>
      <xdr:spPr>
        <a:xfrm flipV="1">
          <a:off x="8750300" y="1473932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36555</xdr:rowOff>
    </xdr:from>
    <xdr:ext cx="469744" cy="259045"/>
    <xdr:sp macro="" textlink="">
      <xdr:nvSpPr>
        <xdr:cNvPr id="299" name="n_1mainValue【公営住宅】&#10;一人当たり面積"/>
        <xdr:cNvSpPr txBox="1"/>
      </xdr:nvSpPr>
      <xdr:spPr>
        <a:xfrm>
          <a:off x="9391727" y="147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37089</xdr:rowOff>
    </xdr:from>
    <xdr:ext cx="469744" cy="259045"/>
    <xdr:sp macro="" textlink="">
      <xdr:nvSpPr>
        <xdr:cNvPr id="300" name="n_2mainValue【公営住宅】&#10;一人当たり面積"/>
        <xdr:cNvSpPr txBox="1"/>
      </xdr:nvSpPr>
      <xdr:spPr>
        <a:xfrm>
          <a:off x="8515427" y="1478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147864</xdr:rowOff>
    </xdr:from>
    <xdr:to>
      <xdr:col>81</xdr:col>
      <xdr:colOff>101600</xdr:colOff>
      <xdr:row>34</xdr:row>
      <xdr:rowOff>78014</xdr:rowOff>
    </xdr:to>
    <xdr:sp macro="" textlink="">
      <xdr:nvSpPr>
        <xdr:cNvPr id="356" name="楕円 355"/>
        <xdr:cNvSpPr/>
      </xdr:nvSpPr>
      <xdr:spPr>
        <a:xfrm>
          <a:off x="15430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57"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8"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94541</xdr:rowOff>
    </xdr:from>
    <xdr:ext cx="405111" cy="259045"/>
    <xdr:sp macro="" textlink="">
      <xdr:nvSpPr>
        <xdr:cNvPr id="359" name="n_1mainValue【認定こども園・幼稚園・保育所】&#10;有形固定資産減価償却率"/>
        <xdr:cNvSpPr txBox="1"/>
      </xdr:nvSpPr>
      <xdr:spPr>
        <a:xfrm>
          <a:off x="15266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11430</xdr:rowOff>
    </xdr:from>
    <xdr:to>
      <xdr:col>112</xdr:col>
      <xdr:colOff>38100</xdr:colOff>
      <xdr:row>40</xdr:row>
      <xdr:rowOff>113030</xdr:rowOff>
    </xdr:to>
    <xdr:sp macro="" textlink="">
      <xdr:nvSpPr>
        <xdr:cNvPr id="397" name="楕円 396"/>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98"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99"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104157</xdr:rowOff>
    </xdr:from>
    <xdr:ext cx="469744" cy="259045"/>
    <xdr:sp macro="" textlink="">
      <xdr:nvSpPr>
        <xdr:cNvPr id="400" name="n_1mainValue【認定こども園・幼稚園・保育所】&#10;一人当たり面積"/>
        <xdr:cNvSpPr txBox="1"/>
      </xdr:nvSpPr>
      <xdr:spPr>
        <a:xfrm>
          <a:off x="21075727"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5" name="直線コネクタ 42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27" name="直線コネクタ 42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29" name="直線コネクタ 42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1" name="フローチャート: 判断 43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2" name="フローチャート: 判断 43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3" name="フローチャート: 判断 43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39" name="楕円 43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147320</xdr:rowOff>
    </xdr:from>
    <xdr:to>
      <xdr:col>76</xdr:col>
      <xdr:colOff>165100</xdr:colOff>
      <xdr:row>60</xdr:row>
      <xdr:rowOff>77470</xdr:rowOff>
    </xdr:to>
    <xdr:sp macro="" textlink="">
      <xdr:nvSpPr>
        <xdr:cNvPr id="440" name="楕円 439"/>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26670</xdr:rowOff>
    </xdr:to>
    <xdr:cxnSp macro="">
      <xdr:nvCxnSpPr>
        <xdr:cNvPr id="441" name="直線コネクタ 440"/>
        <xdr:cNvCxnSpPr/>
      </xdr:nvCxnSpPr>
      <xdr:spPr>
        <a:xfrm flipV="1">
          <a:off x="14592300" y="10210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43"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444" name="n_1main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93997</xdr:rowOff>
    </xdr:from>
    <xdr:ext cx="405111" cy="259045"/>
    <xdr:sp macro="" textlink="">
      <xdr:nvSpPr>
        <xdr:cNvPr id="445" name="n_2mainValue【学校施設】&#10;有形固定資産減価償却率"/>
        <xdr:cNvSpPr txBox="1"/>
      </xdr:nvSpPr>
      <xdr:spPr>
        <a:xfrm>
          <a:off x="14389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69" name="直線コネクタ 468"/>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0"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1" name="直線コネクタ 470"/>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2"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3" name="直線コネクタ 472"/>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4"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5" name="フローチャート: 判断 474"/>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6" name="フローチャート: 判断 475"/>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77" name="フローチャート: 判断 476"/>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114554</xdr:rowOff>
    </xdr:from>
    <xdr:to>
      <xdr:col>112</xdr:col>
      <xdr:colOff>38100</xdr:colOff>
      <xdr:row>63</xdr:row>
      <xdr:rowOff>44704</xdr:rowOff>
    </xdr:to>
    <xdr:sp macro="" textlink="">
      <xdr:nvSpPr>
        <xdr:cNvPr id="483" name="楕円 482"/>
        <xdr:cNvSpPr/>
      </xdr:nvSpPr>
      <xdr:spPr>
        <a:xfrm>
          <a:off x="21272500" y="107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116916</xdr:rowOff>
    </xdr:from>
    <xdr:to>
      <xdr:col>107</xdr:col>
      <xdr:colOff>101600</xdr:colOff>
      <xdr:row>63</xdr:row>
      <xdr:rowOff>47066</xdr:rowOff>
    </xdr:to>
    <xdr:sp macro="" textlink="">
      <xdr:nvSpPr>
        <xdr:cNvPr id="484" name="楕円 483"/>
        <xdr:cNvSpPr/>
      </xdr:nvSpPr>
      <xdr:spPr>
        <a:xfrm>
          <a:off x="20383500" y="107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165354</xdr:rowOff>
    </xdr:from>
    <xdr:to>
      <xdr:col>111</xdr:col>
      <xdr:colOff>177800</xdr:colOff>
      <xdr:row>62</xdr:row>
      <xdr:rowOff>167716</xdr:rowOff>
    </xdr:to>
    <xdr:cxnSp macro="">
      <xdr:nvCxnSpPr>
        <xdr:cNvPr id="485" name="直線コネクタ 484"/>
        <xdr:cNvCxnSpPr/>
      </xdr:nvCxnSpPr>
      <xdr:spPr>
        <a:xfrm flipV="1">
          <a:off x="20434300" y="1079525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86"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87"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35831</xdr:rowOff>
    </xdr:from>
    <xdr:ext cx="469744" cy="259045"/>
    <xdr:sp macro="" textlink="">
      <xdr:nvSpPr>
        <xdr:cNvPr id="488" name="n_1mainValue【学校施設】&#10;一人当たり面積"/>
        <xdr:cNvSpPr txBox="1"/>
      </xdr:nvSpPr>
      <xdr:spPr>
        <a:xfrm>
          <a:off x="210757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38193</xdr:rowOff>
    </xdr:from>
    <xdr:ext cx="469744" cy="259045"/>
    <xdr:sp macro="" textlink="">
      <xdr:nvSpPr>
        <xdr:cNvPr id="489" name="n_2mainValue【学校施設】&#10;一人当たり面積"/>
        <xdr:cNvSpPr txBox="1"/>
      </xdr:nvSpPr>
      <xdr:spPr>
        <a:xfrm>
          <a:off x="20199427" y="108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1" name="直線コネクタ 53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2"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3" name="直線コネクタ 53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36"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37" name="フローチャート: 判断 536"/>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38" name="フローチャート: 判断 537"/>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39" name="フローチャート: 判断 538"/>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545" name="楕円 544"/>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546" name="楕円 545"/>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105</xdr:row>
      <xdr:rowOff>43543</xdr:rowOff>
    </xdr:to>
    <xdr:cxnSp macro="">
      <xdr:nvCxnSpPr>
        <xdr:cNvPr id="547" name="直線コネクタ 546"/>
        <xdr:cNvCxnSpPr/>
      </xdr:nvCxnSpPr>
      <xdr:spPr>
        <a:xfrm>
          <a:off x="14592300" y="17802498"/>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48"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49"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550" name="n_1mainValue【公民館】&#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13625</xdr:rowOff>
    </xdr:from>
    <xdr:ext cx="405111" cy="259045"/>
    <xdr:sp macro="" textlink="">
      <xdr:nvSpPr>
        <xdr:cNvPr id="551" name="n_2mainValue【公民館】&#10;有形固定資産減価償却率"/>
        <xdr:cNvSpPr txBox="1"/>
      </xdr:nvSpPr>
      <xdr:spPr>
        <a:xfrm>
          <a:off x="143897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75" name="直線コネクタ 574"/>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76"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77" name="直線コネクタ 576"/>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78"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79" name="直線コネクタ 578"/>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0"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1" name="フローチャート: 判断 580"/>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2" name="フローチャート: 判断 581"/>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3" name="フローチャート: 判断 582"/>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22352</xdr:rowOff>
    </xdr:from>
    <xdr:to>
      <xdr:col>112</xdr:col>
      <xdr:colOff>38100</xdr:colOff>
      <xdr:row>108</xdr:row>
      <xdr:rowOff>123952</xdr:rowOff>
    </xdr:to>
    <xdr:sp macro="" textlink="">
      <xdr:nvSpPr>
        <xdr:cNvPr id="589" name="楕円 588"/>
        <xdr:cNvSpPr/>
      </xdr:nvSpPr>
      <xdr:spPr>
        <a:xfrm>
          <a:off x="21272500" y="185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150749</xdr:rowOff>
    </xdr:from>
    <xdr:to>
      <xdr:col>107</xdr:col>
      <xdr:colOff>101600</xdr:colOff>
      <xdr:row>108</xdr:row>
      <xdr:rowOff>80899</xdr:rowOff>
    </xdr:to>
    <xdr:sp macro="" textlink="">
      <xdr:nvSpPr>
        <xdr:cNvPr id="590" name="楕円 589"/>
        <xdr:cNvSpPr/>
      </xdr:nvSpPr>
      <xdr:spPr>
        <a:xfrm>
          <a:off x="20383500" y="18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30099</xdr:rowOff>
    </xdr:from>
    <xdr:to>
      <xdr:col>111</xdr:col>
      <xdr:colOff>177800</xdr:colOff>
      <xdr:row>108</xdr:row>
      <xdr:rowOff>73152</xdr:rowOff>
    </xdr:to>
    <xdr:cxnSp macro="">
      <xdr:nvCxnSpPr>
        <xdr:cNvPr id="591" name="直線コネクタ 590"/>
        <xdr:cNvCxnSpPr/>
      </xdr:nvCxnSpPr>
      <xdr:spPr>
        <a:xfrm>
          <a:off x="20434300" y="1854669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3"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115079</xdr:rowOff>
    </xdr:from>
    <xdr:ext cx="469744" cy="259045"/>
    <xdr:sp macro="" textlink="">
      <xdr:nvSpPr>
        <xdr:cNvPr id="594" name="n_1mainValue【公民館】&#10;一人当たり面積"/>
        <xdr:cNvSpPr txBox="1"/>
      </xdr:nvSpPr>
      <xdr:spPr>
        <a:xfrm>
          <a:off x="21075727" y="186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72026</xdr:rowOff>
    </xdr:from>
    <xdr:ext cx="469744" cy="259045"/>
    <xdr:sp macro="" textlink="">
      <xdr:nvSpPr>
        <xdr:cNvPr id="595" name="n_2mainValue【公民館】&#10;一人当たり面積"/>
        <xdr:cNvSpPr txBox="1"/>
      </xdr:nvSpPr>
      <xdr:spPr>
        <a:xfrm>
          <a:off x="20199427" y="185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道路及橋りょう・トンネルについては、限られた予算で必要箇所の改良を行っているが、老朽化等に対応できていない状況である。今後も状況を見定めながら、随時改良を行っていく。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公営住宅については、必要に応じて住宅の修繕を行っているが、類似団体平均を大きく上回っている。築年数が経過した住宅は修繕や払下げなど適正な管理を行い減価償却の低下を図る。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学校施設については、平成１８年に中学校校舎建設を行っているが、類似団体平均を上回っている。今後は小学校の改修工事等も見込まれるため、減価償却率は減少していくと考えられる。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施設全体として、固定資産台帳の情報を基に適正管理を行っていく。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3,536
121.19
3,511,672
3,296,817
187,885
1,862,230
3,369,853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67310</xdr:rowOff>
    </xdr:from>
    <xdr:to>
      <xdr:col>20</xdr:col>
      <xdr:colOff>38100</xdr:colOff>
      <xdr:row>55</xdr:row>
      <xdr:rowOff>168910</xdr:rowOff>
    </xdr:to>
    <xdr:sp macro="" textlink="">
      <xdr:nvSpPr>
        <xdr:cNvPr id="88" name="楕円 87"/>
        <xdr:cNvSpPr/>
      </xdr:nvSpPr>
      <xdr:spPr>
        <a:xfrm>
          <a:off x="3746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89" name="楕円 88"/>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118110</xdr:rowOff>
    </xdr:from>
    <xdr:to>
      <xdr:col>19</xdr:col>
      <xdr:colOff>177800</xdr:colOff>
      <xdr:row>56</xdr:row>
      <xdr:rowOff>68580</xdr:rowOff>
    </xdr:to>
    <xdr:cxnSp macro="">
      <xdr:nvCxnSpPr>
        <xdr:cNvPr id="90" name="直線コネクタ 89"/>
        <xdr:cNvCxnSpPr/>
      </xdr:nvCxnSpPr>
      <xdr:spPr>
        <a:xfrm flipV="1">
          <a:off x="2908300" y="954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13987</xdr:rowOff>
    </xdr:from>
    <xdr:ext cx="405111" cy="259045"/>
    <xdr:sp macro="" textlink="">
      <xdr:nvSpPr>
        <xdr:cNvPr id="91" name="n_1mainValue【体育館・プール】&#10;有形固定資産減価償却率"/>
        <xdr:cNvSpPr txBox="1"/>
      </xdr:nvSpPr>
      <xdr:spPr>
        <a:xfrm>
          <a:off x="35820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92" name="n_2mainValue【体育館・プー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151021</xdr:rowOff>
    </xdr:from>
    <xdr:to>
      <xdr:col>50</xdr:col>
      <xdr:colOff>165100</xdr:colOff>
      <xdr:row>64</xdr:row>
      <xdr:rowOff>81171</xdr:rowOff>
    </xdr:to>
    <xdr:sp macro="" textlink="">
      <xdr:nvSpPr>
        <xdr:cNvPr id="134" name="楕円 133"/>
        <xdr:cNvSpPr/>
      </xdr:nvSpPr>
      <xdr:spPr>
        <a:xfrm>
          <a:off x="95885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152001</xdr:rowOff>
    </xdr:from>
    <xdr:to>
      <xdr:col>46</xdr:col>
      <xdr:colOff>38100</xdr:colOff>
      <xdr:row>64</xdr:row>
      <xdr:rowOff>82151</xdr:rowOff>
    </xdr:to>
    <xdr:sp macro="" textlink="">
      <xdr:nvSpPr>
        <xdr:cNvPr id="135" name="楕円 134"/>
        <xdr:cNvSpPr/>
      </xdr:nvSpPr>
      <xdr:spPr>
        <a:xfrm>
          <a:off x="8699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30371</xdr:rowOff>
    </xdr:from>
    <xdr:to>
      <xdr:col>50</xdr:col>
      <xdr:colOff>114300</xdr:colOff>
      <xdr:row>64</xdr:row>
      <xdr:rowOff>31351</xdr:rowOff>
    </xdr:to>
    <xdr:cxnSp macro="">
      <xdr:nvCxnSpPr>
        <xdr:cNvPr id="136" name="直線コネクタ 135"/>
        <xdr:cNvCxnSpPr/>
      </xdr:nvCxnSpPr>
      <xdr:spPr>
        <a:xfrm flipV="1">
          <a:off x="8750300" y="1100317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72298</xdr:rowOff>
    </xdr:from>
    <xdr:ext cx="469744" cy="259045"/>
    <xdr:sp macro="" textlink="">
      <xdr:nvSpPr>
        <xdr:cNvPr id="137" name="n_1mainValue【体育館・プール】&#10;一人当たり面積"/>
        <xdr:cNvSpPr txBox="1"/>
      </xdr:nvSpPr>
      <xdr:spPr>
        <a:xfrm>
          <a:off x="9391727" y="110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73278</xdr:rowOff>
    </xdr:from>
    <xdr:ext cx="469744" cy="259045"/>
    <xdr:sp macro="" textlink="">
      <xdr:nvSpPr>
        <xdr:cNvPr id="138" name="n_2mainValue【体育館・プール】&#10;一人当たり面積"/>
        <xdr:cNvSpPr txBox="1"/>
      </xdr:nvSpPr>
      <xdr:spPr>
        <a:xfrm>
          <a:off x="8515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5" name="テキスト ボックス 1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6" name="直線コネクタ 16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7" name="テキスト ボックス 16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8" name="直線コネクタ 16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9" name="テキスト ボックス 16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0" name="直線コネクタ 16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1" name="テキスト ボックス 17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2" name="直線コネクタ 17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3" name="テキスト ボックス 17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4" name="直線コネクタ 1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5" name="テキスト ボックス 17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7" name="直線コネクタ 176"/>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8"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9" name="直線コネクタ 178"/>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80"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81" name="直線コネクタ 180"/>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82"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83" name="フローチャート: 判断 182"/>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84" name="フローチャート: 判断 183"/>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185"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6" name="フローチャート: 判断 185"/>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187"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8" name="テキスト ボックス 1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9" name="テキスト ボックス 1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0" name="テキスト ボックス 1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1" name="テキスト ボックス 1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2" name="テキスト ボックス 1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169418</xdr:rowOff>
    </xdr:from>
    <xdr:to>
      <xdr:col>20</xdr:col>
      <xdr:colOff>38100</xdr:colOff>
      <xdr:row>107</xdr:row>
      <xdr:rowOff>99568</xdr:rowOff>
    </xdr:to>
    <xdr:sp macro="" textlink="">
      <xdr:nvSpPr>
        <xdr:cNvPr id="193" name="楕円 192"/>
        <xdr:cNvSpPr/>
      </xdr:nvSpPr>
      <xdr:spPr>
        <a:xfrm>
          <a:off x="3746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157987</xdr:rowOff>
    </xdr:from>
    <xdr:to>
      <xdr:col>15</xdr:col>
      <xdr:colOff>101600</xdr:colOff>
      <xdr:row>106</xdr:row>
      <xdr:rowOff>88137</xdr:rowOff>
    </xdr:to>
    <xdr:sp macro="" textlink="">
      <xdr:nvSpPr>
        <xdr:cNvPr id="194" name="楕円 193"/>
        <xdr:cNvSpPr/>
      </xdr:nvSpPr>
      <xdr:spPr>
        <a:xfrm>
          <a:off x="2857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37337</xdr:rowOff>
    </xdr:from>
    <xdr:to>
      <xdr:col>19</xdr:col>
      <xdr:colOff>177800</xdr:colOff>
      <xdr:row>107</xdr:row>
      <xdr:rowOff>48768</xdr:rowOff>
    </xdr:to>
    <xdr:cxnSp macro="">
      <xdr:nvCxnSpPr>
        <xdr:cNvPr id="195" name="直線コネクタ 194"/>
        <xdr:cNvCxnSpPr/>
      </xdr:nvCxnSpPr>
      <xdr:spPr>
        <a:xfrm>
          <a:off x="2908300" y="1821103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90695</xdr:rowOff>
    </xdr:from>
    <xdr:ext cx="405111" cy="259045"/>
    <xdr:sp macro="" textlink="">
      <xdr:nvSpPr>
        <xdr:cNvPr id="196" name="n_1mainValue【市民会館】&#10;有形固定資産減価償却率"/>
        <xdr:cNvSpPr txBox="1"/>
      </xdr:nvSpPr>
      <xdr:spPr>
        <a:xfrm>
          <a:off x="35820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104664</xdr:rowOff>
    </xdr:from>
    <xdr:ext cx="405111" cy="259045"/>
    <xdr:sp macro="" textlink="">
      <xdr:nvSpPr>
        <xdr:cNvPr id="197" name="n_2mainValue【市民会館】&#10;有形固定資産減価償却率"/>
        <xdr:cNvSpPr txBox="1"/>
      </xdr:nvSpPr>
      <xdr:spPr>
        <a:xfrm>
          <a:off x="27057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8" name="正方形/長方形 1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9" name="正方形/長方形 1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0" name="正方形/長方形 1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1" name="正方形/長方形 2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2" name="正方形/長方形 2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3" name="正方形/長方形 2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4" name="正方形/長方形 2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5" name="正方形/長方形 2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6" name="テキスト ボックス 2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7" name="直線コネクタ 2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8" name="直線コネクタ 2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9" name="テキスト ボックス 2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0" name="直線コネクタ 2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1" name="テキスト ボックス 2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2" name="直線コネクタ 2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3" name="テキスト ボックス 2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4" name="直線コネクタ 2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5" name="テキスト ボックス 2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6" name="直線コネクタ 2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7" name="テキスト ボックス 2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21" name="直線コネクタ 220"/>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22"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23" name="直線コネクタ 222"/>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24"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25" name="直線コネクタ 224"/>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26"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27" name="フローチャート: 判断 226"/>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28" name="フローチャート: 判断 227"/>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229"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30" name="フローチャート: 判断 229"/>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231" name="n_2aveValue【市民会館】&#10;一人当たり面積"/>
        <xdr:cNvSpPr txBox="1"/>
      </xdr:nvSpPr>
      <xdr:spPr>
        <a:xfrm>
          <a:off x="8515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2" name="テキスト ボックス 2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3" name="テキスト ボックス 2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4" name="テキスト ボックス 2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5" name="テキスト ボックス 2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6" name="テキスト ボックス 2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35306</xdr:rowOff>
    </xdr:from>
    <xdr:to>
      <xdr:col>50</xdr:col>
      <xdr:colOff>165100</xdr:colOff>
      <xdr:row>106</xdr:row>
      <xdr:rowOff>136906</xdr:rowOff>
    </xdr:to>
    <xdr:sp macro="" textlink="">
      <xdr:nvSpPr>
        <xdr:cNvPr id="237" name="楕円 236"/>
        <xdr:cNvSpPr/>
      </xdr:nvSpPr>
      <xdr:spPr>
        <a:xfrm>
          <a:off x="9588500" y="182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238" name="楕円 237"/>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86106</xdr:rowOff>
    </xdr:from>
    <xdr:to>
      <xdr:col>50</xdr:col>
      <xdr:colOff>114300</xdr:colOff>
      <xdr:row>106</xdr:row>
      <xdr:rowOff>89915</xdr:rowOff>
    </xdr:to>
    <xdr:cxnSp macro="">
      <xdr:nvCxnSpPr>
        <xdr:cNvPr id="239" name="直線コネクタ 238"/>
        <xdr:cNvCxnSpPr/>
      </xdr:nvCxnSpPr>
      <xdr:spPr>
        <a:xfrm flipV="1">
          <a:off x="8750300" y="182598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153433</xdr:rowOff>
    </xdr:from>
    <xdr:ext cx="469744" cy="259045"/>
    <xdr:sp macro="" textlink="">
      <xdr:nvSpPr>
        <xdr:cNvPr id="240" name="n_1mainValue【市民会館】&#10;一人当たり面積"/>
        <xdr:cNvSpPr txBox="1"/>
      </xdr:nvSpPr>
      <xdr:spPr>
        <a:xfrm>
          <a:off x="9391727" y="179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241" name="n_2main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6" name="正方形/長方形 2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7" name="正方形/長方形 2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8" name="正方形/長方形 2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9" name="正方形/長方形 2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0" name="正方形/長方形 2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1" name="正方形/長方形 2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2" name="正方形/長方形 2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3" name="正方形/長方形 2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4" name="正方形/長方形 2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5" name="正方形/長方形 2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6" name="正方形/長方形 2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7" name="正方形/長方形 2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8" name="正方形/長方形 2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9" name="正方形/長方形 2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0" name="正方形/長方形 2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1" name="正方形/長方形 2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2" name="正方形/長方形 2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3" name="正方形/長方形 2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4" name="正方形/長方形 2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5" name="正方形/長方形 2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6" name="正方形/長方形 2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7" name="正方形/長方形 2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8" name="正方形/長方形 2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9" name="正方形/長方形 2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0" name="正方形/長方形 2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1" name="正方形/長方形 2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2" name="正方形/長方形 2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3" name="正方形/長方形 2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4" name="正方形/長方形 2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5" name="正方形/長方形 2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6" name="正方形/長方形 2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7" name="正方形/長方形 2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8" name="テキスト ボックス 2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9" name="直線コネクタ 2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0" name="直線コネクタ 2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1" name="テキスト ボックス 3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2" name="直線コネクタ 3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3" name="テキスト ボックス 3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4" name="直線コネクタ 3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5" name="テキスト ボックス 3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6" name="直線コネクタ 3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7" name="テキスト ボックス 3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8" name="直線コネクタ 3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9" name="テキスト ボックス 3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0" name="直線コネクタ 3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1" name="テキスト ボックス 3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3" name="テキスト ボックス 3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15" name="直線コネクタ 3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16"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17" name="直線コネクタ 3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19" name="直線コネクタ 3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20"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21" name="フローチャート: 判断 320"/>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22" name="フローチャート: 判断 32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2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24" name="フローチャート: 判断 32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25"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6" name="テキスト ボックス 3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7" name="テキスト ボックス 3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8" name="テキスト ボックス 3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9" name="テキスト ボックス 3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0" name="テキスト ボックス 3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331" name="楕円 330"/>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332" name="楕円 331"/>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104</xdr:row>
      <xdr:rowOff>48442</xdr:rowOff>
    </xdr:to>
    <xdr:cxnSp macro="">
      <xdr:nvCxnSpPr>
        <xdr:cNvPr id="333" name="直線コネクタ 332"/>
        <xdr:cNvCxnSpPr/>
      </xdr:nvCxnSpPr>
      <xdr:spPr>
        <a:xfrm flipV="1">
          <a:off x="14592300" y="1766697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74947</xdr:rowOff>
    </xdr:from>
    <xdr:ext cx="405111" cy="259045"/>
    <xdr:sp macro="" textlink="">
      <xdr:nvSpPr>
        <xdr:cNvPr id="334" name="n_1mainValue【庁舎】&#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90369</xdr:rowOff>
    </xdr:from>
    <xdr:ext cx="405111" cy="259045"/>
    <xdr:sp macro="" textlink="">
      <xdr:nvSpPr>
        <xdr:cNvPr id="335" name="n_2mainValue【庁舎】&#10;有形固定資産減価償却率"/>
        <xdr:cNvSpPr txBox="1"/>
      </xdr:nvSpPr>
      <xdr:spPr>
        <a:xfrm>
          <a:off x="14389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6" name="直線コネクタ 3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7" name="テキスト ボックス 3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8" name="直線コネクタ 3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49" name="テキスト ボックス 3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0" name="直線コネクタ 3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1" name="テキスト ボックス 3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2" name="直線コネクタ 3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3" name="テキスト ボックス 3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4" name="直線コネクタ 3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5" name="テキスト ボックス 3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57" name="直線コネクタ 356"/>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58"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59" name="直線コネクタ 358"/>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60"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61" name="直線コネクタ 360"/>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62"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63" name="フローチャート: 判断 362"/>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64" name="フローチャート: 判断 363"/>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365"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66" name="フローチャート: 判断 365"/>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67"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8" name="テキスト ボックス 3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9" name="テキスト ボックス 3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0" name="テキスト ボックス 3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1" name="テキスト ボックス 3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2" name="テキスト ボックス 3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113182</xdr:rowOff>
    </xdr:from>
    <xdr:to>
      <xdr:col>112</xdr:col>
      <xdr:colOff>38100</xdr:colOff>
      <xdr:row>108</xdr:row>
      <xdr:rowOff>43332</xdr:rowOff>
    </xdr:to>
    <xdr:sp macro="" textlink="">
      <xdr:nvSpPr>
        <xdr:cNvPr id="373" name="楕円 372"/>
        <xdr:cNvSpPr/>
      </xdr:nvSpPr>
      <xdr:spPr>
        <a:xfrm>
          <a:off x="212725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114097</xdr:rowOff>
    </xdr:from>
    <xdr:to>
      <xdr:col>107</xdr:col>
      <xdr:colOff>101600</xdr:colOff>
      <xdr:row>108</xdr:row>
      <xdr:rowOff>44247</xdr:rowOff>
    </xdr:to>
    <xdr:sp macro="" textlink="">
      <xdr:nvSpPr>
        <xdr:cNvPr id="374" name="楕円 373"/>
        <xdr:cNvSpPr/>
      </xdr:nvSpPr>
      <xdr:spPr>
        <a:xfrm>
          <a:off x="203835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163982</xdr:rowOff>
    </xdr:from>
    <xdr:to>
      <xdr:col>111</xdr:col>
      <xdr:colOff>177800</xdr:colOff>
      <xdr:row>107</xdr:row>
      <xdr:rowOff>164897</xdr:rowOff>
    </xdr:to>
    <xdr:cxnSp macro="">
      <xdr:nvCxnSpPr>
        <xdr:cNvPr id="375" name="直線コネクタ 374"/>
        <xdr:cNvCxnSpPr/>
      </xdr:nvCxnSpPr>
      <xdr:spPr>
        <a:xfrm flipV="1">
          <a:off x="20434300" y="185091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34459</xdr:rowOff>
    </xdr:from>
    <xdr:ext cx="469744" cy="259045"/>
    <xdr:sp macro="" textlink="">
      <xdr:nvSpPr>
        <xdr:cNvPr id="376" name="n_1mainValue【庁舎】&#10;一人当たり面積"/>
        <xdr:cNvSpPr txBox="1"/>
      </xdr:nvSpPr>
      <xdr:spPr>
        <a:xfrm>
          <a:off x="21075727" y="185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35374</xdr:rowOff>
    </xdr:from>
    <xdr:ext cx="469744" cy="259045"/>
    <xdr:sp macro="" textlink="">
      <xdr:nvSpPr>
        <xdr:cNvPr id="377" name="n_2mainValue【庁舎】&#10;一人当たり面積"/>
        <xdr:cNvSpPr txBox="1"/>
      </xdr:nvSpPr>
      <xdr:spPr>
        <a:xfrm>
          <a:off x="20199427" y="185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8" name="正方形/長方形 3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9" name="正方形/長方形 3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0" name="テキスト ボックス 3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市民会館は限られた予算で必要箇所の改良等を行っているが、老朽化等に対応できていない状況である。今後も状況を見定めながら、施設の統廃合も検討し随時改良等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0.20\data\&#12304;&#21508;&#35506;&#12305;01&#32207;&#21209;&#35506;\02_&#34892;&#36001;&#25919;&#20418;\03_&#36001;&#25919;&#38306;&#20418;\05_&#35519;&#26619;\99_&#12381;&#12398;&#20182;\H31\32_&#36001;&#25919;&#29366;&#27841;&#36039;&#26009;&#38598;&#65288;H29&#20844;&#20250;&#35336;&#65289;&#30906;&#35469;&#20381;&#38972;\&#12304;&#36001;&#25919;&#29366;&#27841;&#36039;&#26009;&#38598;&#12305;_435121_&#23665;&#27743;&#26449;_2017\&#12304;&#36001;&#25919;&#29366;&#27841;&#36039;&#26009;&#38598;&#12305;_435121_&#23665;&#27743;&#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47.1</v>
          </cell>
          <cell r="CN53">
            <v>74.8</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cell r="BP73">
            <v>5.9</v>
          </cell>
        </row>
        <row r="75">
          <cell r="BP75">
            <v>8.3000000000000007</v>
          </cell>
          <cell r="BX75">
            <v>7.9</v>
          </cell>
          <cell r="CF75">
            <v>9.6</v>
          </cell>
          <cell r="CN75">
            <v>9.4</v>
          </cell>
          <cell r="CV75">
            <v>9.1999999999999993</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5" t="s">
        <v>74</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6" t="s">
        <v>76</v>
      </c>
      <c r="C3" s="627"/>
      <c r="D3" s="627"/>
      <c r="E3" s="628"/>
      <c r="F3" s="628"/>
      <c r="G3" s="628"/>
      <c r="H3" s="628"/>
      <c r="I3" s="628"/>
      <c r="J3" s="628"/>
      <c r="K3" s="628"/>
      <c r="L3" s="628" t="s">
        <v>77</v>
      </c>
      <c r="M3" s="628"/>
      <c r="N3" s="628"/>
      <c r="O3" s="628"/>
      <c r="P3" s="628"/>
      <c r="Q3" s="628"/>
      <c r="R3" s="631"/>
      <c r="S3" s="631"/>
      <c r="T3" s="631"/>
      <c r="U3" s="631"/>
      <c r="V3" s="632"/>
      <c r="W3" s="525" t="s">
        <v>78</v>
      </c>
      <c r="X3" s="526"/>
      <c r="Y3" s="526"/>
      <c r="Z3" s="526"/>
      <c r="AA3" s="526"/>
      <c r="AB3" s="627"/>
      <c r="AC3" s="631" t="s">
        <v>79</v>
      </c>
      <c r="AD3" s="526"/>
      <c r="AE3" s="526"/>
      <c r="AF3" s="526"/>
      <c r="AG3" s="526"/>
      <c r="AH3" s="526"/>
      <c r="AI3" s="526"/>
      <c r="AJ3" s="526"/>
      <c r="AK3" s="526"/>
      <c r="AL3" s="593"/>
      <c r="AM3" s="525" t="s">
        <v>80</v>
      </c>
      <c r="AN3" s="526"/>
      <c r="AO3" s="526"/>
      <c r="AP3" s="526"/>
      <c r="AQ3" s="526"/>
      <c r="AR3" s="526"/>
      <c r="AS3" s="526"/>
      <c r="AT3" s="526"/>
      <c r="AU3" s="526"/>
      <c r="AV3" s="526"/>
      <c r="AW3" s="526"/>
      <c r="AX3" s="593"/>
      <c r="AY3" s="585" t="s">
        <v>1</v>
      </c>
      <c r="AZ3" s="586"/>
      <c r="BA3" s="586"/>
      <c r="BB3" s="586"/>
      <c r="BC3" s="586"/>
      <c r="BD3" s="586"/>
      <c r="BE3" s="586"/>
      <c r="BF3" s="586"/>
      <c r="BG3" s="586"/>
      <c r="BH3" s="586"/>
      <c r="BI3" s="586"/>
      <c r="BJ3" s="586"/>
      <c r="BK3" s="586"/>
      <c r="BL3" s="586"/>
      <c r="BM3" s="635"/>
      <c r="BN3" s="525" t="s">
        <v>81</v>
      </c>
      <c r="BO3" s="526"/>
      <c r="BP3" s="526"/>
      <c r="BQ3" s="526"/>
      <c r="BR3" s="526"/>
      <c r="BS3" s="526"/>
      <c r="BT3" s="526"/>
      <c r="BU3" s="593"/>
      <c r="BV3" s="525" t="s">
        <v>82</v>
      </c>
      <c r="BW3" s="526"/>
      <c r="BX3" s="526"/>
      <c r="BY3" s="526"/>
      <c r="BZ3" s="526"/>
      <c r="CA3" s="526"/>
      <c r="CB3" s="526"/>
      <c r="CC3" s="593"/>
      <c r="CD3" s="585" t="s">
        <v>1</v>
      </c>
      <c r="CE3" s="586"/>
      <c r="CF3" s="586"/>
      <c r="CG3" s="586"/>
      <c r="CH3" s="586"/>
      <c r="CI3" s="586"/>
      <c r="CJ3" s="586"/>
      <c r="CK3" s="586"/>
      <c r="CL3" s="586"/>
      <c r="CM3" s="586"/>
      <c r="CN3" s="586"/>
      <c r="CO3" s="586"/>
      <c r="CP3" s="586"/>
      <c r="CQ3" s="586"/>
      <c r="CR3" s="586"/>
      <c r="CS3" s="635"/>
      <c r="CT3" s="525" t="s">
        <v>83</v>
      </c>
      <c r="CU3" s="526"/>
      <c r="CV3" s="526"/>
      <c r="CW3" s="526"/>
      <c r="CX3" s="526"/>
      <c r="CY3" s="526"/>
      <c r="CZ3" s="526"/>
      <c r="DA3" s="593"/>
      <c r="DB3" s="525" t="s">
        <v>84</v>
      </c>
      <c r="DC3" s="526"/>
      <c r="DD3" s="526"/>
      <c r="DE3" s="526"/>
      <c r="DF3" s="526"/>
      <c r="DG3" s="526"/>
      <c r="DH3" s="526"/>
      <c r="DI3" s="593"/>
      <c r="DJ3" s="165"/>
      <c r="DK3" s="165"/>
      <c r="DL3" s="165"/>
      <c r="DM3" s="165"/>
      <c r="DN3" s="165"/>
      <c r="DO3" s="165"/>
    </row>
    <row r="4" spans="1:119" ht="18.75" customHeight="1">
      <c r="A4" s="166"/>
      <c r="B4" s="601"/>
      <c r="C4" s="602"/>
      <c r="D4" s="602"/>
      <c r="E4" s="603"/>
      <c r="F4" s="603"/>
      <c r="G4" s="603"/>
      <c r="H4" s="603"/>
      <c r="I4" s="603"/>
      <c r="J4" s="603"/>
      <c r="K4" s="603"/>
      <c r="L4" s="603"/>
      <c r="M4" s="603"/>
      <c r="N4" s="603"/>
      <c r="O4" s="603"/>
      <c r="P4" s="603"/>
      <c r="Q4" s="603"/>
      <c r="R4" s="607"/>
      <c r="S4" s="607"/>
      <c r="T4" s="607"/>
      <c r="U4" s="607"/>
      <c r="V4" s="608"/>
      <c r="W4" s="594"/>
      <c r="X4" s="408"/>
      <c r="Y4" s="408"/>
      <c r="Z4" s="408"/>
      <c r="AA4" s="408"/>
      <c r="AB4" s="602"/>
      <c r="AC4" s="607"/>
      <c r="AD4" s="408"/>
      <c r="AE4" s="408"/>
      <c r="AF4" s="408"/>
      <c r="AG4" s="408"/>
      <c r="AH4" s="408"/>
      <c r="AI4" s="408"/>
      <c r="AJ4" s="408"/>
      <c r="AK4" s="408"/>
      <c r="AL4" s="595"/>
      <c r="AM4" s="552"/>
      <c r="AN4" s="462"/>
      <c r="AO4" s="462"/>
      <c r="AP4" s="462"/>
      <c r="AQ4" s="462"/>
      <c r="AR4" s="462"/>
      <c r="AS4" s="462"/>
      <c r="AT4" s="462"/>
      <c r="AU4" s="462"/>
      <c r="AV4" s="462"/>
      <c r="AW4" s="462"/>
      <c r="AX4" s="634"/>
      <c r="AY4" s="438" t="s">
        <v>85</v>
      </c>
      <c r="AZ4" s="439"/>
      <c r="BA4" s="439"/>
      <c r="BB4" s="439"/>
      <c r="BC4" s="439"/>
      <c r="BD4" s="439"/>
      <c r="BE4" s="439"/>
      <c r="BF4" s="439"/>
      <c r="BG4" s="439"/>
      <c r="BH4" s="439"/>
      <c r="BI4" s="439"/>
      <c r="BJ4" s="439"/>
      <c r="BK4" s="439"/>
      <c r="BL4" s="439"/>
      <c r="BM4" s="440"/>
      <c r="BN4" s="441">
        <v>3511672</v>
      </c>
      <c r="BO4" s="442"/>
      <c r="BP4" s="442"/>
      <c r="BQ4" s="442"/>
      <c r="BR4" s="442"/>
      <c r="BS4" s="442"/>
      <c r="BT4" s="442"/>
      <c r="BU4" s="443"/>
      <c r="BV4" s="441">
        <v>3636286</v>
      </c>
      <c r="BW4" s="442"/>
      <c r="BX4" s="442"/>
      <c r="BY4" s="442"/>
      <c r="BZ4" s="442"/>
      <c r="CA4" s="442"/>
      <c r="CB4" s="442"/>
      <c r="CC4" s="443"/>
      <c r="CD4" s="619" t="s">
        <v>86</v>
      </c>
      <c r="CE4" s="620"/>
      <c r="CF4" s="620"/>
      <c r="CG4" s="620"/>
      <c r="CH4" s="620"/>
      <c r="CI4" s="620"/>
      <c r="CJ4" s="620"/>
      <c r="CK4" s="620"/>
      <c r="CL4" s="620"/>
      <c r="CM4" s="620"/>
      <c r="CN4" s="620"/>
      <c r="CO4" s="620"/>
      <c r="CP4" s="620"/>
      <c r="CQ4" s="620"/>
      <c r="CR4" s="620"/>
      <c r="CS4" s="621"/>
      <c r="CT4" s="622">
        <v>10.1</v>
      </c>
      <c r="CU4" s="623"/>
      <c r="CV4" s="623"/>
      <c r="CW4" s="623"/>
      <c r="CX4" s="623"/>
      <c r="CY4" s="623"/>
      <c r="CZ4" s="623"/>
      <c r="DA4" s="624"/>
      <c r="DB4" s="622">
        <v>15.1</v>
      </c>
      <c r="DC4" s="623"/>
      <c r="DD4" s="623"/>
      <c r="DE4" s="623"/>
      <c r="DF4" s="623"/>
      <c r="DG4" s="623"/>
      <c r="DH4" s="623"/>
      <c r="DI4" s="624"/>
      <c r="DJ4" s="165"/>
      <c r="DK4" s="165"/>
      <c r="DL4" s="165"/>
      <c r="DM4" s="165"/>
      <c r="DN4" s="165"/>
      <c r="DO4" s="165"/>
    </row>
    <row r="5" spans="1:119" ht="18.75" customHeight="1">
      <c r="A5" s="166"/>
      <c r="B5" s="629"/>
      <c r="C5" s="463"/>
      <c r="D5" s="463"/>
      <c r="E5" s="630"/>
      <c r="F5" s="630"/>
      <c r="G5" s="630"/>
      <c r="H5" s="630"/>
      <c r="I5" s="630"/>
      <c r="J5" s="630"/>
      <c r="K5" s="630"/>
      <c r="L5" s="630"/>
      <c r="M5" s="630"/>
      <c r="N5" s="630"/>
      <c r="O5" s="630"/>
      <c r="P5" s="630"/>
      <c r="Q5" s="630"/>
      <c r="R5" s="461"/>
      <c r="S5" s="461"/>
      <c r="T5" s="461"/>
      <c r="U5" s="461"/>
      <c r="V5" s="633"/>
      <c r="W5" s="552"/>
      <c r="X5" s="462"/>
      <c r="Y5" s="462"/>
      <c r="Z5" s="462"/>
      <c r="AA5" s="462"/>
      <c r="AB5" s="463"/>
      <c r="AC5" s="461"/>
      <c r="AD5" s="462"/>
      <c r="AE5" s="462"/>
      <c r="AF5" s="462"/>
      <c r="AG5" s="462"/>
      <c r="AH5" s="462"/>
      <c r="AI5" s="462"/>
      <c r="AJ5" s="462"/>
      <c r="AK5" s="462"/>
      <c r="AL5" s="634"/>
      <c r="AM5" s="515" t="s">
        <v>87</v>
      </c>
      <c r="AN5" s="420"/>
      <c r="AO5" s="420"/>
      <c r="AP5" s="420"/>
      <c r="AQ5" s="420"/>
      <c r="AR5" s="420"/>
      <c r="AS5" s="420"/>
      <c r="AT5" s="421"/>
      <c r="AU5" s="503" t="s">
        <v>88</v>
      </c>
      <c r="AV5" s="504"/>
      <c r="AW5" s="504"/>
      <c r="AX5" s="504"/>
      <c r="AY5" s="426" t="s">
        <v>89</v>
      </c>
      <c r="AZ5" s="427"/>
      <c r="BA5" s="427"/>
      <c r="BB5" s="427"/>
      <c r="BC5" s="427"/>
      <c r="BD5" s="427"/>
      <c r="BE5" s="427"/>
      <c r="BF5" s="427"/>
      <c r="BG5" s="427"/>
      <c r="BH5" s="427"/>
      <c r="BI5" s="427"/>
      <c r="BJ5" s="427"/>
      <c r="BK5" s="427"/>
      <c r="BL5" s="427"/>
      <c r="BM5" s="428"/>
      <c r="BN5" s="446">
        <v>3296817</v>
      </c>
      <c r="BO5" s="447"/>
      <c r="BP5" s="447"/>
      <c r="BQ5" s="447"/>
      <c r="BR5" s="447"/>
      <c r="BS5" s="447"/>
      <c r="BT5" s="447"/>
      <c r="BU5" s="448"/>
      <c r="BV5" s="446">
        <v>3328268</v>
      </c>
      <c r="BW5" s="447"/>
      <c r="BX5" s="447"/>
      <c r="BY5" s="447"/>
      <c r="BZ5" s="447"/>
      <c r="CA5" s="447"/>
      <c r="CB5" s="447"/>
      <c r="CC5" s="448"/>
      <c r="CD5" s="455" t="s">
        <v>90</v>
      </c>
      <c r="CE5" s="456"/>
      <c r="CF5" s="456"/>
      <c r="CG5" s="456"/>
      <c r="CH5" s="456"/>
      <c r="CI5" s="456"/>
      <c r="CJ5" s="456"/>
      <c r="CK5" s="456"/>
      <c r="CL5" s="456"/>
      <c r="CM5" s="456"/>
      <c r="CN5" s="456"/>
      <c r="CO5" s="456"/>
      <c r="CP5" s="456"/>
      <c r="CQ5" s="456"/>
      <c r="CR5" s="456"/>
      <c r="CS5" s="457"/>
      <c r="CT5" s="416">
        <v>90</v>
      </c>
      <c r="CU5" s="417"/>
      <c r="CV5" s="417"/>
      <c r="CW5" s="417"/>
      <c r="CX5" s="417"/>
      <c r="CY5" s="417"/>
      <c r="CZ5" s="417"/>
      <c r="DA5" s="418"/>
      <c r="DB5" s="416">
        <v>88.6</v>
      </c>
      <c r="DC5" s="417"/>
      <c r="DD5" s="417"/>
      <c r="DE5" s="417"/>
      <c r="DF5" s="417"/>
      <c r="DG5" s="417"/>
      <c r="DH5" s="417"/>
      <c r="DI5" s="418"/>
      <c r="DJ5" s="165"/>
      <c r="DK5" s="165"/>
      <c r="DL5" s="165"/>
      <c r="DM5" s="165"/>
      <c r="DN5" s="165"/>
      <c r="DO5" s="165"/>
    </row>
    <row r="6" spans="1:119" ht="18.75" customHeight="1">
      <c r="A6" s="166"/>
      <c r="B6" s="599" t="s">
        <v>91</v>
      </c>
      <c r="C6" s="460"/>
      <c r="D6" s="460"/>
      <c r="E6" s="600"/>
      <c r="F6" s="600"/>
      <c r="G6" s="600"/>
      <c r="H6" s="600"/>
      <c r="I6" s="600"/>
      <c r="J6" s="600"/>
      <c r="K6" s="600"/>
      <c r="L6" s="600" t="s">
        <v>92</v>
      </c>
      <c r="M6" s="600"/>
      <c r="N6" s="600"/>
      <c r="O6" s="600"/>
      <c r="P6" s="600"/>
      <c r="Q6" s="600"/>
      <c r="R6" s="484"/>
      <c r="S6" s="484"/>
      <c r="T6" s="484"/>
      <c r="U6" s="484"/>
      <c r="V6" s="606"/>
      <c r="W6" s="537" t="s">
        <v>93</v>
      </c>
      <c r="X6" s="459"/>
      <c r="Y6" s="459"/>
      <c r="Z6" s="459"/>
      <c r="AA6" s="459"/>
      <c r="AB6" s="460"/>
      <c r="AC6" s="611" t="s">
        <v>94</v>
      </c>
      <c r="AD6" s="612"/>
      <c r="AE6" s="612"/>
      <c r="AF6" s="612"/>
      <c r="AG6" s="612"/>
      <c r="AH6" s="612"/>
      <c r="AI6" s="612"/>
      <c r="AJ6" s="612"/>
      <c r="AK6" s="612"/>
      <c r="AL6" s="613"/>
      <c r="AM6" s="515" t="s">
        <v>95</v>
      </c>
      <c r="AN6" s="420"/>
      <c r="AO6" s="420"/>
      <c r="AP6" s="420"/>
      <c r="AQ6" s="420"/>
      <c r="AR6" s="420"/>
      <c r="AS6" s="420"/>
      <c r="AT6" s="421"/>
      <c r="AU6" s="503" t="s">
        <v>88</v>
      </c>
      <c r="AV6" s="504"/>
      <c r="AW6" s="504"/>
      <c r="AX6" s="504"/>
      <c r="AY6" s="426" t="s">
        <v>96</v>
      </c>
      <c r="AZ6" s="427"/>
      <c r="BA6" s="427"/>
      <c r="BB6" s="427"/>
      <c r="BC6" s="427"/>
      <c r="BD6" s="427"/>
      <c r="BE6" s="427"/>
      <c r="BF6" s="427"/>
      <c r="BG6" s="427"/>
      <c r="BH6" s="427"/>
      <c r="BI6" s="427"/>
      <c r="BJ6" s="427"/>
      <c r="BK6" s="427"/>
      <c r="BL6" s="427"/>
      <c r="BM6" s="428"/>
      <c r="BN6" s="446">
        <v>214855</v>
      </c>
      <c r="BO6" s="447"/>
      <c r="BP6" s="447"/>
      <c r="BQ6" s="447"/>
      <c r="BR6" s="447"/>
      <c r="BS6" s="447"/>
      <c r="BT6" s="447"/>
      <c r="BU6" s="448"/>
      <c r="BV6" s="446">
        <v>308018</v>
      </c>
      <c r="BW6" s="447"/>
      <c r="BX6" s="447"/>
      <c r="BY6" s="447"/>
      <c r="BZ6" s="447"/>
      <c r="CA6" s="447"/>
      <c r="CB6" s="447"/>
      <c r="CC6" s="448"/>
      <c r="CD6" s="455" t="s">
        <v>97</v>
      </c>
      <c r="CE6" s="456"/>
      <c r="CF6" s="456"/>
      <c r="CG6" s="456"/>
      <c r="CH6" s="456"/>
      <c r="CI6" s="456"/>
      <c r="CJ6" s="456"/>
      <c r="CK6" s="456"/>
      <c r="CL6" s="456"/>
      <c r="CM6" s="456"/>
      <c r="CN6" s="456"/>
      <c r="CO6" s="456"/>
      <c r="CP6" s="456"/>
      <c r="CQ6" s="456"/>
      <c r="CR6" s="456"/>
      <c r="CS6" s="457"/>
      <c r="CT6" s="596">
        <v>93.5</v>
      </c>
      <c r="CU6" s="597"/>
      <c r="CV6" s="597"/>
      <c r="CW6" s="597"/>
      <c r="CX6" s="597"/>
      <c r="CY6" s="597"/>
      <c r="CZ6" s="597"/>
      <c r="DA6" s="598"/>
      <c r="DB6" s="596">
        <v>91.9</v>
      </c>
      <c r="DC6" s="597"/>
      <c r="DD6" s="597"/>
      <c r="DE6" s="597"/>
      <c r="DF6" s="597"/>
      <c r="DG6" s="597"/>
      <c r="DH6" s="597"/>
      <c r="DI6" s="598"/>
      <c r="DJ6" s="165"/>
      <c r="DK6" s="165"/>
      <c r="DL6" s="165"/>
      <c r="DM6" s="165"/>
      <c r="DN6" s="165"/>
      <c r="DO6" s="165"/>
    </row>
    <row r="7" spans="1:119" ht="18.75" customHeight="1">
      <c r="A7" s="166"/>
      <c r="B7" s="601"/>
      <c r="C7" s="602"/>
      <c r="D7" s="602"/>
      <c r="E7" s="603"/>
      <c r="F7" s="603"/>
      <c r="G7" s="603"/>
      <c r="H7" s="603"/>
      <c r="I7" s="603"/>
      <c r="J7" s="603"/>
      <c r="K7" s="603"/>
      <c r="L7" s="603"/>
      <c r="M7" s="603"/>
      <c r="N7" s="603"/>
      <c r="O7" s="603"/>
      <c r="P7" s="603"/>
      <c r="Q7" s="603"/>
      <c r="R7" s="607"/>
      <c r="S7" s="607"/>
      <c r="T7" s="607"/>
      <c r="U7" s="607"/>
      <c r="V7" s="608"/>
      <c r="W7" s="594"/>
      <c r="X7" s="408"/>
      <c r="Y7" s="408"/>
      <c r="Z7" s="408"/>
      <c r="AA7" s="408"/>
      <c r="AB7" s="602"/>
      <c r="AC7" s="614"/>
      <c r="AD7" s="409"/>
      <c r="AE7" s="409"/>
      <c r="AF7" s="409"/>
      <c r="AG7" s="409"/>
      <c r="AH7" s="409"/>
      <c r="AI7" s="409"/>
      <c r="AJ7" s="409"/>
      <c r="AK7" s="409"/>
      <c r="AL7" s="615"/>
      <c r="AM7" s="515" t="s">
        <v>98</v>
      </c>
      <c r="AN7" s="420"/>
      <c r="AO7" s="420"/>
      <c r="AP7" s="420"/>
      <c r="AQ7" s="420"/>
      <c r="AR7" s="420"/>
      <c r="AS7" s="420"/>
      <c r="AT7" s="421"/>
      <c r="AU7" s="503" t="s">
        <v>88</v>
      </c>
      <c r="AV7" s="504"/>
      <c r="AW7" s="504"/>
      <c r="AX7" s="504"/>
      <c r="AY7" s="426" t="s">
        <v>99</v>
      </c>
      <c r="AZ7" s="427"/>
      <c r="BA7" s="427"/>
      <c r="BB7" s="427"/>
      <c r="BC7" s="427"/>
      <c r="BD7" s="427"/>
      <c r="BE7" s="427"/>
      <c r="BF7" s="427"/>
      <c r="BG7" s="427"/>
      <c r="BH7" s="427"/>
      <c r="BI7" s="427"/>
      <c r="BJ7" s="427"/>
      <c r="BK7" s="427"/>
      <c r="BL7" s="427"/>
      <c r="BM7" s="428"/>
      <c r="BN7" s="446">
        <v>26970</v>
      </c>
      <c r="BO7" s="447"/>
      <c r="BP7" s="447"/>
      <c r="BQ7" s="447"/>
      <c r="BR7" s="447"/>
      <c r="BS7" s="447"/>
      <c r="BT7" s="447"/>
      <c r="BU7" s="448"/>
      <c r="BV7" s="446">
        <v>21008</v>
      </c>
      <c r="BW7" s="447"/>
      <c r="BX7" s="447"/>
      <c r="BY7" s="447"/>
      <c r="BZ7" s="447"/>
      <c r="CA7" s="447"/>
      <c r="CB7" s="447"/>
      <c r="CC7" s="448"/>
      <c r="CD7" s="455" t="s">
        <v>100</v>
      </c>
      <c r="CE7" s="456"/>
      <c r="CF7" s="456"/>
      <c r="CG7" s="456"/>
      <c r="CH7" s="456"/>
      <c r="CI7" s="456"/>
      <c r="CJ7" s="456"/>
      <c r="CK7" s="456"/>
      <c r="CL7" s="456"/>
      <c r="CM7" s="456"/>
      <c r="CN7" s="456"/>
      <c r="CO7" s="456"/>
      <c r="CP7" s="456"/>
      <c r="CQ7" s="456"/>
      <c r="CR7" s="456"/>
      <c r="CS7" s="457"/>
      <c r="CT7" s="446">
        <v>1862230</v>
      </c>
      <c r="CU7" s="447"/>
      <c r="CV7" s="447"/>
      <c r="CW7" s="447"/>
      <c r="CX7" s="447"/>
      <c r="CY7" s="447"/>
      <c r="CZ7" s="447"/>
      <c r="DA7" s="448"/>
      <c r="DB7" s="446">
        <v>1906227</v>
      </c>
      <c r="DC7" s="447"/>
      <c r="DD7" s="447"/>
      <c r="DE7" s="447"/>
      <c r="DF7" s="447"/>
      <c r="DG7" s="447"/>
      <c r="DH7" s="447"/>
      <c r="DI7" s="448"/>
      <c r="DJ7" s="165"/>
      <c r="DK7" s="165"/>
      <c r="DL7" s="165"/>
      <c r="DM7" s="165"/>
      <c r="DN7" s="165"/>
      <c r="DO7" s="165"/>
    </row>
    <row r="8" spans="1:119" ht="18.75" customHeight="1" thickBot="1">
      <c r="A8" s="166"/>
      <c r="B8" s="604"/>
      <c r="C8" s="538"/>
      <c r="D8" s="538"/>
      <c r="E8" s="605"/>
      <c r="F8" s="605"/>
      <c r="G8" s="605"/>
      <c r="H8" s="605"/>
      <c r="I8" s="605"/>
      <c r="J8" s="605"/>
      <c r="K8" s="605"/>
      <c r="L8" s="605"/>
      <c r="M8" s="605"/>
      <c r="N8" s="605"/>
      <c r="O8" s="605"/>
      <c r="P8" s="605"/>
      <c r="Q8" s="605"/>
      <c r="R8" s="609"/>
      <c r="S8" s="609"/>
      <c r="T8" s="609"/>
      <c r="U8" s="609"/>
      <c r="V8" s="610"/>
      <c r="W8" s="527"/>
      <c r="X8" s="528"/>
      <c r="Y8" s="528"/>
      <c r="Z8" s="528"/>
      <c r="AA8" s="528"/>
      <c r="AB8" s="538"/>
      <c r="AC8" s="616"/>
      <c r="AD8" s="617"/>
      <c r="AE8" s="617"/>
      <c r="AF8" s="617"/>
      <c r="AG8" s="617"/>
      <c r="AH8" s="617"/>
      <c r="AI8" s="617"/>
      <c r="AJ8" s="617"/>
      <c r="AK8" s="617"/>
      <c r="AL8" s="618"/>
      <c r="AM8" s="515" t="s">
        <v>101</v>
      </c>
      <c r="AN8" s="420"/>
      <c r="AO8" s="420"/>
      <c r="AP8" s="420"/>
      <c r="AQ8" s="420"/>
      <c r="AR8" s="420"/>
      <c r="AS8" s="420"/>
      <c r="AT8" s="421"/>
      <c r="AU8" s="503" t="s">
        <v>102</v>
      </c>
      <c r="AV8" s="504"/>
      <c r="AW8" s="504"/>
      <c r="AX8" s="504"/>
      <c r="AY8" s="426" t="s">
        <v>103</v>
      </c>
      <c r="AZ8" s="427"/>
      <c r="BA8" s="427"/>
      <c r="BB8" s="427"/>
      <c r="BC8" s="427"/>
      <c r="BD8" s="427"/>
      <c r="BE8" s="427"/>
      <c r="BF8" s="427"/>
      <c r="BG8" s="427"/>
      <c r="BH8" s="427"/>
      <c r="BI8" s="427"/>
      <c r="BJ8" s="427"/>
      <c r="BK8" s="427"/>
      <c r="BL8" s="427"/>
      <c r="BM8" s="428"/>
      <c r="BN8" s="446">
        <v>187885</v>
      </c>
      <c r="BO8" s="447"/>
      <c r="BP8" s="447"/>
      <c r="BQ8" s="447"/>
      <c r="BR8" s="447"/>
      <c r="BS8" s="447"/>
      <c r="BT8" s="447"/>
      <c r="BU8" s="448"/>
      <c r="BV8" s="446">
        <v>287010</v>
      </c>
      <c r="BW8" s="447"/>
      <c r="BX8" s="447"/>
      <c r="BY8" s="447"/>
      <c r="BZ8" s="447"/>
      <c r="CA8" s="447"/>
      <c r="CB8" s="447"/>
      <c r="CC8" s="448"/>
      <c r="CD8" s="455" t="s">
        <v>104</v>
      </c>
      <c r="CE8" s="456"/>
      <c r="CF8" s="456"/>
      <c r="CG8" s="456"/>
      <c r="CH8" s="456"/>
      <c r="CI8" s="456"/>
      <c r="CJ8" s="456"/>
      <c r="CK8" s="456"/>
      <c r="CL8" s="456"/>
      <c r="CM8" s="456"/>
      <c r="CN8" s="456"/>
      <c r="CO8" s="456"/>
      <c r="CP8" s="456"/>
      <c r="CQ8" s="456"/>
      <c r="CR8" s="456"/>
      <c r="CS8" s="457"/>
      <c r="CT8" s="559">
        <v>0.14000000000000001</v>
      </c>
      <c r="CU8" s="560"/>
      <c r="CV8" s="560"/>
      <c r="CW8" s="560"/>
      <c r="CX8" s="560"/>
      <c r="CY8" s="560"/>
      <c r="CZ8" s="560"/>
      <c r="DA8" s="561"/>
      <c r="DB8" s="559">
        <v>0.13</v>
      </c>
      <c r="DC8" s="560"/>
      <c r="DD8" s="560"/>
      <c r="DE8" s="560"/>
      <c r="DF8" s="560"/>
      <c r="DG8" s="560"/>
      <c r="DH8" s="560"/>
      <c r="DI8" s="561"/>
      <c r="DJ8" s="165"/>
      <c r="DK8" s="165"/>
      <c r="DL8" s="165"/>
      <c r="DM8" s="165"/>
      <c r="DN8" s="165"/>
      <c r="DO8" s="165"/>
    </row>
    <row r="9" spans="1:119" ht="18.75" customHeight="1" thickBot="1">
      <c r="A9" s="166"/>
      <c r="B9" s="585" t="s">
        <v>105</v>
      </c>
      <c r="C9" s="586"/>
      <c r="D9" s="586"/>
      <c r="E9" s="586"/>
      <c r="F9" s="586"/>
      <c r="G9" s="586"/>
      <c r="H9" s="586"/>
      <c r="I9" s="586"/>
      <c r="J9" s="586"/>
      <c r="K9" s="509"/>
      <c r="L9" s="587" t="s">
        <v>106</v>
      </c>
      <c r="M9" s="588"/>
      <c r="N9" s="588"/>
      <c r="O9" s="588"/>
      <c r="P9" s="588"/>
      <c r="Q9" s="589"/>
      <c r="R9" s="590">
        <v>3422</v>
      </c>
      <c r="S9" s="591"/>
      <c r="T9" s="591"/>
      <c r="U9" s="591"/>
      <c r="V9" s="592"/>
      <c r="W9" s="525" t="s">
        <v>107</v>
      </c>
      <c r="X9" s="526"/>
      <c r="Y9" s="526"/>
      <c r="Z9" s="526"/>
      <c r="AA9" s="526"/>
      <c r="AB9" s="526"/>
      <c r="AC9" s="526"/>
      <c r="AD9" s="526"/>
      <c r="AE9" s="526"/>
      <c r="AF9" s="526"/>
      <c r="AG9" s="526"/>
      <c r="AH9" s="526"/>
      <c r="AI9" s="526"/>
      <c r="AJ9" s="526"/>
      <c r="AK9" s="526"/>
      <c r="AL9" s="593"/>
      <c r="AM9" s="515" t="s">
        <v>108</v>
      </c>
      <c r="AN9" s="420"/>
      <c r="AO9" s="420"/>
      <c r="AP9" s="420"/>
      <c r="AQ9" s="420"/>
      <c r="AR9" s="420"/>
      <c r="AS9" s="420"/>
      <c r="AT9" s="421"/>
      <c r="AU9" s="503" t="s">
        <v>109</v>
      </c>
      <c r="AV9" s="504"/>
      <c r="AW9" s="504"/>
      <c r="AX9" s="504"/>
      <c r="AY9" s="426" t="s">
        <v>110</v>
      </c>
      <c r="AZ9" s="427"/>
      <c r="BA9" s="427"/>
      <c r="BB9" s="427"/>
      <c r="BC9" s="427"/>
      <c r="BD9" s="427"/>
      <c r="BE9" s="427"/>
      <c r="BF9" s="427"/>
      <c r="BG9" s="427"/>
      <c r="BH9" s="427"/>
      <c r="BI9" s="427"/>
      <c r="BJ9" s="427"/>
      <c r="BK9" s="427"/>
      <c r="BL9" s="427"/>
      <c r="BM9" s="428"/>
      <c r="BN9" s="446">
        <v>-99125</v>
      </c>
      <c r="BO9" s="447"/>
      <c r="BP9" s="447"/>
      <c r="BQ9" s="447"/>
      <c r="BR9" s="447"/>
      <c r="BS9" s="447"/>
      <c r="BT9" s="447"/>
      <c r="BU9" s="448"/>
      <c r="BV9" s="446">
        <v>24341</v>
      </c>
      <c r="BW9" s="447"/>
      <c r="BX9" s="447"/>
      <c r="BY9" s="447"/>
      <c r="BZ9" s="447"/>
      <c r="CA9" s="447"/>
      <c r="CB9" s="447"/>
      <c r="CC9" s="448"/>
      <c r="CD9" s="455" t="s">
        <v>111</v>
      </c>
      <c r="CE9" s="456"/>
      <c r="CF9" s="456"/>
      <c r="CG9" s="456"/>
      <c r="CH9" s="456"/>
      <c r="CI9" s="456"/>
      <c r="CJ9" s="456"/>
      <c r="CK9" s="456"/>
      <c r="CL9" s="456"/>
      <c r="CM9" s="456"/>
      <c r="CN9" s="456"/>
      <c r="CO9" s="456"/>
      <c r="CP9" s="456"/>
      <c r="CQ9" s="456"/>
      <c r="CR9" s="456"/>
      <c r="CS9" s="457"/>
      <c r="CT9" s="416">
        <v>12.6</v>
      </c>
      <c r="CU9" s="417"/>
      <c r="CV9" s="417"/>
      <c r="CW9" s="417"/>
      <c r="CX9" s="417"/>
      <c r="CY9" s="417"/>
      <c r="CZ9" s="417"/>
      <c r="DA9" s="418"/>
      <c r="DB9" s="416">
        <v>12.5</v>
      </c>
      <c r="DC9" s="417"/>
      <c r="DD9" s="417"/>
      <c r="DE9" s="417"/>
      <c r="DF9" s="417"/>
      <c r="DG9" s="417"/>
      <c r="DH9" s="417"/>
      <c r="DI9" s="418"/>
      <c r="DJ9" s="165"/>
      <c r="DK9" s="165"/>
      <c r="DL9" s="165"/>
      <c r="DM9" s="165"/>
      <c r="DN9" s="165"/>
      <c r="DO9" s="165"/>
    </row>
    <row r="10" spans="1:119" ht="18.75" customHeight="1" thickBot="1">
      <c r="A10" s="166"/>
      <c r="B10" s="585"/>
      <c r="C10" s="586"/>
      <c r="D10" s="586"/>
      <c r="E10" s="586"/>
      <c r="F10" s="586"/>
      <c r="G10" s="586"/>
      <c r="H10" s="586"/>
      <c r="I10" s="586"/>
      <c r="J10" s="586"/>
      <c r="K10" s="509"/>
      <c r="L10" s="419" t="s">
        <v>112</v>
      </c>
      <c r="M10" s="420"/>
      <c r="N10" s="420"/>
      <c r="O10" s="420"/>
      <c r="P10" s="420"/>
      <c r="Q10" s="421"/>
      <c r="R10" s="422">
        <v>3681</v>
      </c>
      <c r="S10" s="423"/>
      <c r="T10" s="423"/>
      <c r="U10" s="423"/>
      <c r="V10" s="425"/>
      <c r="W10" s="594"/>
      <c r="X10" s="408"/>
      <c r="Y10" s="408"/>
      <c r="Z10" s="408"/>
      <c r="AA10" s="408"/>
      <c r="AB10" s="408"/>
      <c r="AC10" s="408"/>
      <c r="AD10" s="408"/>
      <c r="AE10" s="408"/>
      <c r="AF10" s="408"/>
      <c r="AG10" s="408"/>
      <c r="AH10" s="408"/>
      <c r="AI10" s="408"/>
      <c r="AJ10" s="408"/>
      <c r="AK10" s="408"/>
      <c r="AL10" s="595"/>
      <c r="AM10" s="515" t="s">
        <v>113</v>
      </c>
      <c r="AN10" s="420"/>
      <c r="AO10" s="420"/>
      <c r="AP10" s="420"/>
      <c r="AQ10" s="420"/>
      <c r="AR10" s="420"/>
      <c r="AS10" s="420"/>
      <c r="AT10" s="421"/>
      <c r="AU10" s="503" t="s">
        <v>114</v>
      </c>
      <c r="AV10" s="504"/>
      <c r="AW10" s="504"/>
      <c r="AX10" s="504"/>
      <c r="AY10" s="426" t="s">
        <v>115</v>
      </c>
      <c r="AZ10" s="427"/>
      <c r="BA10" s="427"/>
      <c r="BB10" s="427"/>
      <c r="BC10" s="427"/>
      <c r="BD10" s="427"/>
      <c r="BE10" s="427"/>
      <c r="BF10" s="427"/>
      <c r="BG10" s="427"/>
      <c r="BH10" s="427"/>
      <c r="BI10" s="427"/>
      <c r="BJ10" s="427"/>
      <c r="BK10" s="427"/>
      <c r="BL10" s="427"/>
      <c r="BM10" s="428"/>
      <c r="BN10" s="446">
        <v>124766</v>
      </c>
      <c r="BO10" s="447"/>
      <c r="BP10" s="447"/>
      <c r="BQ10" s="447"/>
      <c r="BR10" s="447"/>
      <c r="BS10" s="447"/>
      <c r="BT10" s="447"/>
      <c r="BU10" s="448"/>
      <c r="BV10" s="446">
        <v>101139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5"/>
      <c r="C11" s="586"/>
      <c r="D11" s="586"/>
      <c r="E11" s="586"/>
      <c r="F11" s="586"/>
      <c r="G11" s="586"/>
      <c r="H11" s="586"/>
      <c r="I11" s="586"/>
      <c r="J11" s="586"/>
      <c r="K11" s="509"/>
      <c r="L11" s="492" t="s">
        <v>117</v>
      </c>
      <c r="M11" s="493"/>
      <c r="N11" s="493"/>
      <c r="O11" s="493"/>
      <c r="P11" s="493"/>
      <c r="Q11" s="494"/>
      <c r="R11" s="582" t="s">
        <v>118</v>
      </c>
      <c r="S11" s="583"/>
      <c r="T11" s="583"/>
      <c r="U11" s="583"/>
      <c r="V11" s="584"/>
      <c r="W11" s="594"/>
      <c r="X11" s="408"/>
      <c r="Y11" s="408"/>
      <c r="Z11" s="408"/>
      <c r="AA11" s="408"/>
      <c r="AB11" s="408"/>
      <c r="AC11" s="408"/>
      <c r="AD11" s="408"/>
      <c r="AE11" s="408"/>
      <c r="AF11" s="408"/>
      <c r="AG11" s="408"/>
      <c r="AH11" s="408"/>
      <c r="AI11" s="408"/>
      <c r="AJ11" s="408"/>
      <c r="AK11" s="408"/>
      <c r="AL11" s="595"/>
      <c r="AM11" s="515" t="s">
        <v>119</v>
      </c>
      <c r="AN11" s="420"/>
      <c r="AO11" s="420"/>
      <c r="AP11" s="420"/>
      <c r="AQ11" s="420"/>
      <c r="AR11" s="420"/>
      <c r="AS11" s="420"/>
      <c r="AT11" s="421"/>
      <c r="AU11" s="503" t="s">
        <v>120</v>
      </c>
      <c r="AV11" s="504"/>
      <c r="AW11" s="504"/>
      <c r="AX11" s="504"/>
      <c r="AY11" s="426" t="s">
        <v>121</v>
      </c>
      <c r="AZ11" s="427"/>
      <c r="BA11" s="427"/>
      <c r="BB11" s="427"/>
      <c r="BC11" s="427"/>
      <c r="BD11" s="427"/>
      <c r="BE11" s="427"/>
      <c r="BF11" s="427"/>
      <c r="BG11" s="427"/>
      <c r="BH11" s="427"/>
      <c r="BI11" s="427"/>
      <c r="BJ11" s="427"/>
      <c r="BK11" s="427"/>
      <c r="BL11" s="427"/>
      <c r="BM11" s="428"/>
      <c r="BN11" s="446">
        <v>0</v>
      </c>
      <c r="BO11" s="447"/>
      <c r="BP11" s="447"/>
      <c r="BQ11" s="447"/>
      <c r="BR11" s="447"/>
      <c r="BS11" s="447"/>
      <c r="BT11" s="447"/>
      <c r="BU11" s="448"/>
      <c r="BV11" s="446">
        <v>0</v>
      </c>
      <c r="BW11" s="447"/>
      <c r="BX11" s="447"/>
      <c r="BY11" s="447"/>
      <c r="BZ11" s="447"/>
      <c r="CA11" s="447"/>
      <c r="CB11" s="447"/>
      <c r="CC11" s="448"/>
      <c r="CD11" s="455" t="s">
        <v>122</v>
      </c>
      <c r="CE11" s="456"/>
      <c r="CF11" s="456"/>
      <c r="CG11" s="456"/>
      <c r="CH11" s="456"/>
      <c r="CI11" s="456"/>
      <c r="CJ11" s="456"/>
      <c r="CK11" s="456"/>
      <c r="CL11" s="456"/>
      <c r="CM11" s="456"/>
      <c r="CN11" s="456"/>
      <c r="CO11" s="456"/>
      <c r="CP11" s="456"/>
      <c r="CQ11" s="456"/>
      <c r="CR11" s="456"/>
      <c r="CS11" s="457"/>
      <c r="CT11" s="559" t="s">
        <v>123</v>
      </c>
      <c r="CU11" s="560"/>
      <c r="CV11" s="560"/>
      <c r="CW11" s="560"/>
      <c r="CX11" s="560"/>
      <c r="CY11" s="560"/>
      <c r="CZ11" s="560"/>
      <c r="DA11" s="561"/>
      <c r="DB11" s="559" t="s">
        <v>124</v>
      </c>
      <c r="DC11" s="560"/>
      <c r="DD11" s="560"/>
      <c r="DE11" s="560"/>
      <c r="DF11" s="560"/>
      <c r="DG11" s="560"/>
      <c r="DH11" s="560"/>
      <c r="DI11" s="561"/>
      <c r="DJ11" s="165"/>
      <c r="DK11" s="165"/>
      <c r="DL11" s="165"/>
      <c r="DM11" s="165"/>
      <c r="DN11" s="165"/>
      <c r="DO11" s="165"/>
    </row>
    <row r="12" spans="1:119" ht="18.75" customHeight="1">
      <c r="A12" s="166"/>
      <c r="B12" s="562" t="s">
        <v>125</v>
      </c>
      <c r="C12" s="563"/>
      <c r="D12" s="563"/>
      <c r="E12" s="563"/>
      <c r="F12" s="563"/>
      <c r="G12" s="563"/>
      <c r="H12" s="563"/>
      <c r="I12" s="563"/>
      <c r="J12" s="563"/>
      <c r="K12" s="564"/>
      <c r="L12" s="571" t="s">
        <v>126</v>
      </c>
      <c r="M12" s="572"/>
      <c r="N12" s="572"/>
      <c r="O12" s="572"/>
      <c r="P12" s="572"/>
      <c r="Q12" s="573"/>
      <c r="R12" s="574">
        <v>3542</v>
      </c>
      <c r="S12" s="575"/>
      <c r="T12" s="575"/>
      <c r="U12" s="575"/>
      <c r="V12" s="576"/>
      <c r="W12" s="577" t="s">
        <v>1</v>
      </c>
      <c r="X12" s="504"/>
      <c r="Y12" s="504"/>
      <c r="Z12" s="504"/>
      <c r="AA12" s="504"/>
      <c r="AB12" s="578"/>
      <c r="AC12" s="503" t="s">
        <v>127</v>
      </c>
      <c r="AD12" s="504"/>
      <c r="AE12" s="504"/>
      <c r="AF12" s="504"/>
      <c r="AG12" s="578"/>
      <c r="AH12" s="503" t="s">
        <v>128</v>
      </c>
      <c r="AI12" s="504"/>
      <c r="AJ12" s="504"/>
      <c r="AK12" s="504"/>
      <c r="AL12" s="579"/>
      <c r="AM12" s="515" t="s">
        <v>129</v>
      </c>
      <c r="AN12" s="420"/>
      <c r="AO12" s="420"/>
      <c r="AP12" s="420"/>
      <c r="AQ12" s="420"/>
      <c r="AR12" s="420"/>
      <c r="AS12" s="420"/>
      <c r="AT12" s="421"/>
      <c r="AU12" s="503" t="s">
        <v>130</v>
      </c>
      <c r="AV12" s="504"/>
      <c r="AW12" s="504"/>
      <c r="AX12" s="504"/>
      <c r="AY12" s="426" t="s">
        <v>131</v>
      </c>
      <c r="AZ12" s="427"/>
      <c r="BA12" s="427"/>
      <c r="BB12" s="427"/>
      <c r="BC12" s="427"/>
      <c r="BD12" s="427"/>
      <c r="BE12" s="427"/>
      <c r="BF12" s="427"/>
      <c r="BG12" s="427"/>
      <c r="BH12" s="427"/>
      <c r="BI12" s="427"/>
      <c r="BJ12" s="427"/>
      <c r="BK12" s="427"/>
      <c r="BL12" s="427"/>
      <c r="BM12" s="428"/>
      <c r="BN12" s="446">
        <v>142000</v>
      </c>
      <c r="BO12" s="447"/>
      <c r="BP12" s="447"/>
      <c r="BQ12" s="447"/>
      <c r="BR12" s="447"/>
      <c r="BS12" s="447"/>
      <c r="BT12" s="447"/>
      <c r="BU12" s="448"/>
      <c r="BV12" s="446">
        <v>130000</v>
      </c>
      <c r="BW12" s="447"/>
      <c r="BX12" s="447"/>
      <c r="BY12" s="447"/>
      <c r="BZ12" s="447"/>
      <c r="CA12" s="447"/>
      <c r="CB12" s="447"/>
      <c r="CC12" s="448"/>
      <c r="CD12" s="455" t="s">
        <v>132</v>
      </c>
      <c r="CE12" s="456"/>
      <c r="CF12" s="456"/>
      <c r="CG12" s="456"/>
      <c r="CH12" s="456"/>
      <c r="CI12" s="456"/>
      <c r="CJ12" s="456"/>
      <c r="CK12" s="456"/>
      <c r="CL12" s="456"/>
      <c r="CM12" s="456"/>
      <c r="CN12" s="456"/>
      <c r="CO12" s="456"/>
      <c r="CP12" s="456"/>
      <c r="CQ12" s="456"/>
      <c r="CR12" s="456"/>
      <c r="CS12" s="457"/>
      <c r="CT12" s="559" t="s">
        <v>123</v>
      </c>
      <c r="CU12" s="560"/>
      <c r="CV12" s="560"/>
      <c r="CW12" s="560"/>
      <c r="CX12" s="560"/>
      <c r="CY12" s="560"/>
      <c r="CZ12" s="560"/>
      <c r="DA12" s="561"/>
      <c r="DB12" s="559" t="s">
        <v>124</v>
      </c>
      <c r="DC12" s="560"/>
      <c r="DD12" s="560"/>
      <c r="DE12" s="560"/>
      <c r="DF12" s="560"/>
      <c r="DG12" s="560"/>
      <c r="DH12" s="560"/>
      <c r="DI12" s="561"/>
      <c r="DJ12" s="165"/>
      <c r="DK12" s="165"/>
      <c r="DL12" s="165"/>
      <c r="DM12" s="165"/>
      <c r="DN12" s="165"/>
      <c r="DO12" s="165"/>
    </row>
    <row r="13" spans="1:119" ht="18.75" customHeight="1">
      <c r="A13" s="166"/>
      <c r="B13" s="565"/>
      <c r="C13" s="566"/>
      <c r="D13" s="566"/>
      <c r="E13" s="566"/>
      <c r="F13" s="566"/>
      <c r="G13" s="566"/>
      <c r="H13" s="566"/>
      <c r="I13" s="566"/>
      <c r="J13" s="566"/>
      <c r="K13" s="567"/>
      <c r="L13" s="176"/>
      <c r="M13" s="546" t="s">
        <v>133</v>
      </c>
      <c r="N13" s="547"/>
      <c r="O13" s="547"/>
      <c r="P13" s="547"/>
      <c r="Q13" s="548"/>
      <c r="R13" s="549">
        <v>3536</v>
      </c>
      <c r="S13" s="550"/>
      <c r="T13" s="550"/>
      <c r="U13" s="550"/>
      <c r="V13" s="551"/>
      <c r="W13" s="537" t="s">
        <v>134</v>
      </c>
      <c r="X13" s="459"/>
      <c r="Y13" s="459"/>
      <c r="Z13" s="459"/>
      <c r="AA13" s="459"/>
      <c r="AB13" s="460"/>
      <c r="AC13" s="422">
        <v>337</v>
      </c>
      <c r="AD13" s="423"/>
      <c r="AE13" s="423"/>
      <c r="AF13" s="423"/>
      <c r="AG13" s="424"/>
      <c r="AH13" s="422">
        <v>362</v>
      </c>
      <c r="AI13" s="423"/>
      <c r="AJ13" s="423"/>
      <c r="AK13" s="423"/>
      <c r="AL13" s="425"/>
      <c r="AM13" s="515" t="s">
        <v>135</v>
      </c>
      <c r="AN13" s="420"/>
      <c r="AO13" s="420"/>
      <c r="AP13" s="420"/>
      <c r="AQ13" s="420"/>
      <c r="AR13" s="420"/>
      <c r="AS13" s="420"/>
      <c r="AT13" s="421"/>
      <c r="AU13" s="503" t="s">
        <v>114</v>
      </c>
      <c r="AV13" s="504"/>
      <c r="AW13" s="504"/>
      <c r="AX13" s="504"/>
      <c r="AY13" s="426" t="s">
        <v>136</v>
      </c>
      <c r="AZ13" s="427"/>
      <c r="BA13" s="427"/>
      <c r="BB13" s="427"/>
      <c r="BC13" s="427"/>
      <c r="BD13" s="427"/>
      <c r="BE13" s="427"/>
      <c r="BF13" s="427"/>
      <c r="BG13" s="427"/>
      <c r="BH13" s="427"/>
      <c r="BI13" s="427"/>
      <c r="BJ13" s="427"/>
      <c r="BK13" s="427"/>
      <c r="BL13" s="427"/>
      <c r="BM13" s="428"/>
      <c r="BN13" s="446">
        <v>-116359</v>
      </c>
      <c r="BO13" s="447"/>
      <c r="BP13" s="447"/>
      <c r="BQ13" s="447"/>
      <c r="BR13" s="447"/>
      <c r="BS13" s="447"/>
      <c r="BT13" s="447"/>
      <c r="BU13" s="448"/>
      <c r="BV13" s="446">
        <v>-4520</v>
      </c>
      <c r="BW13" s="447"/>
      <c r="BX13" s="447"/>
      <c r="BY13" s="447"/>
      <c r="BZ13" s="447"/>
      <c r="CA13" s="447"/>
      <c r="CB13" s="447"/>
      <c r="CC13" s="448"/>
      <c r="CD13" s="455" t="s">
        <v>137</v>
      </c>
      <c r="CE13" s="456"/>
      <c r="CF13" s="456"/>
      <c r="CG13" s="456"/>
      <c r="CH13" s="456"/>
      <c r="CI13" s="456"/>
      <c r="CJ13" s="456"/>
      <c r="CK13" s="456"/>
      <c r="CL13" s="456"/>
      <c r="CM13" s="456"/>
      <c r="CN13" s="456"/>
      <c r="CO13" s="456"/>
      <c r="CP13" s="456"/>
      <c r="CQ13" s="456"/>
      <c r="CR13" s="456"/>
      <c r="CS13" s="457"/>
      <c r="CT13" s="416">
        <v>9.1999999999999993</v>
      </c>
      <c r="CU13" s="417"/>
      <c r="CV13" s="417"/>
      <c r="CW13" s="417"/>
      <c r="CX13" s="417"/>
      <c r="CY13" s="417"/>
      <c r="CZ13" s="417"/>
      <c r="DA13" s="418"/>
      <c r="DB13" s="416">
        <v>9.4</v>
      </c>
      <c r="DC13" s="417"/>
      <c r="DD13" s="417"/>
      <c r="DE13" s="417"/>
      <c r="DF13" s="417"/>
      <c r="DG13" s="417"/>
      <c r="DH13" s="417"/>
      <c r="DI13" s="418"/>
      <c r="DJ13" s="165"/>
      <c r="DK13" s="165"/>
      <c r="DL13" s="165"/>
      <c r="DM13" s="165"/>
      <c r="DN13" s="165"/>
      <c r="DO13" s="165"/>
    </row>
    <row r="14" spans="1:119" ht="18.75" customHeight="1" thickBot="1">
      <c r="A14" s="166"/>
      <c r="B14" s="565"/>
      <c r="C14" s="566"/>
      <c r="D14" s="566"/>
      <c r="E14" s="566"/>
      <c r="F14" s="566"/>
      <c r="G14" s="566"/>
      <c r="H14" s="566"/>
      <c r="I14" s="566"/>
      <c r="J14" s="566"/>
      <c r="K14" s="567"/>
      <c r="L14" s="539" t="s">
        <v>138</v>
      </c>
      <c r="M14" s="580"/>
      <c r="N14" s="580"/>
      <c r="O14" s="580"/>
      <c r="P14" s="580"/>
      <c r="Q14" s="581"/>
      <c r="R14" s="549">
        <v>3600</v>
      </c>
      <c r="S14" s="550"/>
      <c r="T14" s="550"/>
      <c r="U14" s="550"/>
      <c r="V14" s="551"/>
      <c r="W14" s="552"/>
      <c r="X14" s="462"/>
      <c r="Y14" s="462"/>
      <c r="Z14" s="462"/>
      <c r="AA14" s="462"/>
      <c r="AB14" s="463"/>
      <c r="AC14" s="542">
        <v>19.7</v>
      </c>
      <c r="AD14" s="543"/>
      <c r="AE14" s="543"/>
      <c r="AF14" s="543"/>
      <c r="AG14" s="544"/>
      <c r="AH14" s="542">
        <v>20.2</v>
      </c>
      <c r="AI14" s="543"/>
      <c r="AJ14" s="543"/>
      <c r="AK14" s="543"/>
      <c r="AL14" s="545"/>
      <c r="AM14" s="515"/>
      <c r="AN14" s="420"/>
      <c r="AO14" s="420"/>
      <c r="AP14" s="420"/>
      <c r="AQ14" s="420"/>
      <c r="AR14" s="420"/>
      <c r="AS14" s="420"/>
      <c r="AT14" s="421"/>
      <c r="AU14" s="503"/>
      <c r="AV14" s="504"/>
      <c r="AW14" s="504"/>
      <c r="AX14" s="504"/>
      <c r="AY14" s="426"/>
      <c r="AZ14" s="427"/>
      <c r="BA14" s="427"/>
      <c r="BB14" s="427"/>
      <c r="BC14" s="427"/>
      <c r="BD14" s="427"/>
      <c r="BE14" s="427"/>
      <c r="BF14" s="427"/>
      <c r="BG14" s="427"/>
      <c r="BH14" s="427"/>
      <c r="BI14" s="427"/>
      <c r="BJ14" s="427"/>
      <c r="BK14" s="427"/>
      <c r="BL14" s="427"/>
      <c r="BM14" s="428"/>
      <c r="BN14" s="446"/>
      <c r="BO14" s="447"/>
      <c r="BP14" s="447"/>
      <c r="BQ14" s="447"/>
      <c r="BR14" s="447"/>
      <c r="BS14" s="447"/>
      <c r="BT14" s="447"/>
      <c r="BU14" s="448"/>
      <c r="BV14" s="446"/>
      <c r="BW14" s="447"/>
      <c r="BX14" s="447"/>
      <c r="BY14" s="447"/>
      <c r="BZ14" s="447"/>
      <c r="CA14" s="447"/>
      <c r="CB14" s="447"/>
      <c r="CC14" s="448"/>
      <c r="CD14" s="452" t="s">
        <v>139</v>
      </c>
      <c r="CE14" s="453"/>
      <c r="CF14" s="453"/>
      <c r="CG14" s="453"/>
      <c r="CH14" s="453"/>
      <c r="CI14" s="453"/>
      <c r="CJ14" s="453"/>
      <c r="CK14" s="453"/>
      <c r="CL14" s="453"/>
      <c r="CM14" s="453"/>
      <c r="CN14" s="453"/>
      <c r="CO14" s="453"/>
      <c r="CP14" s="453"/>
      <c r="CQ14" s="453"/>
      <c r="CR14" s="453"/>
      <c r="CS14" s="454"/>
      <c r="CT14" s="553" t="s">
        <v>140</v>
      </c>
      <c r="CU14" s="554"/>
      <c r="CV14" s="554"/>
      <c r="CW14" s="554"/>
      <c r="CX14" s="554"/>
      <c r="CY14" s="554"/>
      <c r="CZ14" s="554"/>
      <c r="DA14" s="555"/>
      <c r="DB14" s="553" t="s">
        <v>140</v>
      </c>
      <c r="DC14" s="554"/>
      <c r="DD14" s="554"/>
      <c r="DE14" s="554"/>
      <c r="DF14" s="554"/>
      <c r="DG14" s="554"/>
      <c r="DH14" s="554"/>
      <c r="DI14" s="555"/>
      <c r="DJ14" s="165"/>
      <c r="DK14" s="165"/>
      <c r="DL14" s="165"/>
      <c r="DM14" s="165"/>
      <c r="DN14" s="165"/>
      <c r="DO14" s="165"/>
    </row>
    <row r="15" spans="1:119" ht="18.75" customHeight="1">
      <c r="A15" s="166"/>
      <c r="B15" s="565"/>
      <c r="C15" s="566"/>
      <c r="D15" s="566"/>
      <c r="E15" s="566"/>
      <c r="F15" s="566"/>
      <c r="G15" s="566"/>
      <c r="H15" s="566"/>
      <c r="I15" s="566"/>
      <c r="J15" s="566"/>
      <c r="K15" s="567"/>
      <c r="L15" s="176"/>
      <c r="M15" s="546" t="s">
        <v>141</v>
      </c>
      <c r="N15" s="547"/>
      <c r="O15" s="547"/>
      <c r="P15" s="547"/>
      <c r="Q15" s="548"/>
      <c r="R15" s="549">
        <v>3594</v>
      </c>
      <c r="S15" s="550"/>
      <c r="T15" s="550"/>
      <c r="U15" s="550"/>
      <c r="V15" s="551"/>
      <c r="W15" s="537" t="s">
        <v>142</v>
      </c>
      <c r="X15" s="459"/>
      <c r="Y15" s="459"/>
      <c r="Z15" s="459"/>
      <c r="AA15" s="459"/>
      <c r="AB15" s="460"/>
      <c r="AC15" s="422">
        <v>418</v>
      </c>
      <c r="AD15" s="423"/>
      <c r="AE15" s="423"/>
      <c r="AF15" s="423"/>
      <c r="AG15" s="424"/>
      <c r="AH15" s="422">
        <v>446</v>
      </c>
      <c r="AI15" s="423"/>
      <c r="AJ15" s="423"/>
      <c r="AK15" s="423"/>
      <c r="AL15" s="425"/>
      <c r="AM15" s="515"/>
      <c r="AN15" s="420"/>
      <c r="AO15" s="420"/>
      <c r="AP15" s="420"/>
      <c r="AQ15" s="420"/>
      <c r="AR15" s="420"/>
      <c r="AS15" s="420"/>
      <c r="AT15" s="421"/>
      <c r="AU15" s="503"/>
      <c r="AV15" s="504"/>
      <c r="AW15" s="504"/>
      <c r="AX15" s="504"/>
      <c r="AY15" s="438" t="s">
        <v>143</v>
      </c>
      <c r="AZ15" s="439"/>
      <c r="BA15" s="439"/>
      <c r="BB15" s="439"/>
      <c r="BC15" s="439"/>
      <c r="BD15" s="439"/>
      <c r="BE15" s="439"/>
      <c r="BF15" s="439"/>
      <c r="BG15" s="439"/>
      <c r="BH15" s="439"/>
      <c r="BI15" s="439"/>
      <c r="BJ15" s="439"/>
      <c r="BK15" s="439"/>
      <c r="BL15" s="439"/>
      <c r="BM15" s="440"/>
      <c r="BN15" s="441">
        <v>246717</v>
      </c>
      <c r="BO15" s="442"/>
      <c r="BP15" s="442"/>
      <c r="BQ15" s="442"/>
      <c r="BR15" s="442"/>
      <c r="BS15" s="442"/>
      <c r="BT15" s="442"/>
      <c r="BU15" s="443"/>
      <c r="BV15" s="441">
        <v>249284</v>
      </c>
      <c r="BW15" s="442"/>
      <c r="BX15" s="442"/>
      <c r="BY15" s="442"/>
      <c r="BZ15" s="442"/>
      <c r="CA15" s="442"/>
      <c r="CB15" s="442"/>
      <c r="CC15" s="443"/>
      <c r="CD15" s="556" t="s">
        <v>144</v>
      </c>
      <c r="CE15" s="557"/>
      <c r="CF15" s="557"/>
      <c r="CG15" s="557"/>
      <c r="CH15" s="557"/>
      <c r="CI15" s="557"/>
      <c r="CJ15" s="557"/>
      <c r="CK15" s="557"/>
      <c r="CL15" s="557"/>
      <c r="CM15" s="557"/>
      <c r="CN15" s="557"/>
      <c r="CO15" s="557"/>
      <c r="CP15" s="557"/>
      <c r="CQ15" s="557"/>
      <c r="CR15" s="557"/>
      <c r="CS15" s="55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5"/>
      <c r="C16" s="566"/>
      <c r="D16" s="566"/>
      <c r="E16" s="566"/>
      <c r="F16" s="566"/>
      <c r="G16" s="566"/>
      <c r="H16" s="566"/>
      <c r="I16" s="566"/>
      <c r="J16" s="566"/>
      <c r="K16" s="567"/>
      <c r="L16" s="539" t="s">
        <v>145</v>
      </c>
      <c r="M16" s="540"/>
      <c r="N16" s="540"/>
      <c r="O16" s="540"/>
      <c r="P16" s="540"/>
      <c r="Q16" s="541"/>
      <c r="R16" s="534" t="s">
        <v>146</v>
      </c>
      <c r="S16" s="535"/>
      <c r="T16" s="535"/>
      <c r="U16" s="535"/>
      <c r="V16" s="536"/>
      <c r="W16" s="552"/>
      <c r="X16" s="462"/>
      <c r="Y16" s="462"/>
      <c r="Z16" s="462"/>
      <c r="AA16" s="462"/>
      <c r="AB16" s="463"/>
      <c r="AC16" s="542">
        <v>24.4</v>
      </c>
      <c r="AD16" s="543"/>
      <c r="AE16" s="543"/>
      <c r="AF16" s="543"/>
      <c r="AG16" s="544"/>
      <c r="AH16" s="542">
        <v>24.9</v>
      </c>
      <c r="AI16" s="543"/>
      <c r="AJ16" s="543"/>
      <c r="AK16" s="543"/>
      <c r="AL16" s="545"/>
      <c r="AM16" s="515"/>
      <c r="AN16" s="420"/>
      <c r="AO16" s="420"/>
      <c r="AP16" s="420"/>
      <c r="AQ16" s="420"/>
      <c r="AR16" s="420"/>
      <c r="AS16" s="420"/>
      <c r="AT16" s="421"/>
      <c r="AU16" s="503"/>
      <c r="AV16" s="504"/>
      <c r="AW16" s="504"/>
      <c r="AX16" s="504"/>
      <c r="AY16" s="426" t="s">
        <v>147</v>
      </c>
      <c r="AZ16" s="427"/>
      <c r="BA16" s="427"/>
      <c r="BB16" s="427"/>
      <c r="BC16" s="427"/>
      <c r="BD16" s="427"/>
      <c r="BE16" s="427"/>
      <c r="BF16" s="427"/>
      <c r="BG16" s="427"/>
      <c r="BH16" s="427"/>
      <c r="BI16" s="427"/>
      <c r="BJ16" s="427"/>
      <c r="BK16" s="427"/>
      <c r="BL16" s="427"/>
      <c r="BM16" s="428"/>
      <c r="BN16" s="446">
        <v>1740233</v>
      </c>
      <c r="BO16" s="447"/>
      <c r="BP16" s="447"/>
      <c r="BQ16" s="447"/>
      <c r="BR16" s="447"/>
      <c r="BS16" s="447"/>
      <c r="BT16" s="447"/>
      <c r="BU16" s="448"/>
      <c r="BV16" s="446">
        <v>1784535</v>
      </c>
      <c r="BW16" s="447"/>
      <c r="BX16" s="447"/>
      <c r="BY16" s="447"/>
      <c r="BZ16" s="447"/>
      <c r="CA16" s="447"/>
      <c r="CB16" s="447"/>
      <c r="CC16" s="448"/>
      <c r="CD16" s="180"/>
      <c r="CE16" s="444"/>
      <c r="CF16" s="444"/>
      <c r="CG16" s="444"/>
      <c r="CH16" s="444"/>
      <c r="CI16" s="444"/>
      <c r="CJ16" s="444"/>
      <c r="CK16" s="444"/>
      <c r="CL16" s="444"/>
      <c r="CM16" s="444"/>
      <c r="CN16" s="444"/>
      <c r="CO16" s="444"/>
      <c r="CP16" s="444"/>
      <c r="CQ16" s="444"/>
      <c r="CR16" s="444"/>
      <c r="CS16" s="445"/>
      <c r="CT16" s="416"/>
      <c r="CU16" s="417"/>
      <c r="CV16" s="417"/>
      <c r="CW16" s="417"/>
      <c r="CX16" s="417"/>
      <c r="CY16" s="417"/>
      <c r="CZ16" s="417"/>
      <c r="DA16" s="418"/>
      <c r="DB16" s="416"/>
      <c r="DC16" s="417"/>
      <c r="DD16" s="417"/>
      <c r="DE16" s="417"/>
      <c r="DF16" s="417"/>
      <c r="DG16" s="417"/>
      <c r="DH16" s="417"/>
      <c r="DI16" s="418"/>
      <c r="DJ16" s="165"/>
      <c r="DK16" s="165"/>
      <c r="DL16" s="165"/>
      <c r="DM16" s="165"/>
      <c r="DN16" s="165"/>
      <c r="DO16" s="165"/>
    </row>
    <row r="17" spans="1:119" ht="18.75" customHeight="1" thickBot="1">
      <c r="A17" s="166"/>
      <c r="B17" s="568"/>
      <c r="C17" s="569"/>
      <c r="D17" s="569"/>
      <c r="E17" s="569"/>
      <c r="F17" s="569"/>
      <c r="G17" s="569"/>
      <c r="H17" s="569"/>
      <c r="I17" s="569"/>
      <c r="J17" s="569"/>
      <c r="K17" s="570"/>
      <c r="L17" s="181"/>
      <c r="M17" s="531" t="s">
        <v>148</v>
      </c>
      <c r="N17" s="532"/>
      <c r="O17" s="532"/>
      <c r="P17" s="532"/>
      <c r="Q17" s="533"/>
      <c r="R17" s="534" t="s">
        <v>146</v>
      </c>
      <c r="S17" s="535"/>
      <c r="T17" s="535"/>
      <c r="U17" s="535"/>
      <c r="V17" s="536"/>
      <c r="W17" s="537" t="s">
        <v>149</v>
      </c>
      <c r="X17" s="459"/>
      <c r="Y17" s="459"/>
      <c r="Z17" s="459"/>
      <c r="AA17" s="459"/>
      <c r="AB17" s="460"/>
      <c r="AC17" s="422">
        <v>958</v>
      </c>
      <c r="AD17" s="423"/>
      <c r="AE17" s="423"/>
      <c r="AF17" s="423"/>
      <c r="AG17" s="424"/>
      <c r="AH17" s="422">
        <v>980</v>
      </c>
      <c r="AI17" s="423"/>
      <c r="AJ17" s="423"/>
      <c r="AK17" s="423"/>
      <c r="AL17" s="425"/>
      <c r="AM17" s="515"/>
      <c r="AN17" s="420"/>
      <c r="AO17" s="420"/>
      <c r="AP17" s="420"/>
      <c r="AQ17" s="420"/>
      <c r="AR17" s="420"/>
      <c r="AS17" s="420"/>
      <c r="AT17" s="421"/>
      <c r="AU17" s="503"/>
      <c r="AV17" s="504"/>
      <c r="AW17" s="504"/>
      <c r="AX17" s="504"/>
      <c r="AY17" s="426" t="s">
        <v>150</v>
      </c>
      <c r="AZ17" s="427"/>
      <c r="BA17" s="427"/>
      <c r="BB17" s="427"/>
      <c r="BC17" s="427"/>
      <c r="BD17" s="427"/>
      <c r="BE17" s="427"/>
      <c r="BF17" s="427"/>
      <c r="BG17" s="427"/>
      <c r="BH17" s="427"/>
      <c r="BI17" s="427"/>
      <c r="BJ17" s="427"/>
      <c r="BK17" s="427"/>
      <c r="BL17" s="427"/>
      <c r="BM17" s="428"/>
      <c r="BN17" s="446">
        <v>300907</v>
      </c>
      <c r="BO17" s="447"/>
      <c r="BP17" s="447"/>
      <c r="BQ17" s="447"/>
      <c r="BR17" s="447"/>
      <c r="BS17" s="447"/>
      <c r="BT17" s="447"/>
      <c r="BU17" s="448"/>
      <c r="BV17" s="446">
        <v>302958</v>
      </c>
      <c r="BW17" s="447"/>
      <c r="BX17" s="447"/>
      <c r="BY17" s="447"/>
      <c r="BZ17" s="447"/>
      <c r="CA17" s="447"/>
      <c r="CB17" s="447"/>
      <c r="CC17" s="448"/>
      <c r="CD17" s="180"/>
      <c r="CE17" s="444"/>
      <c r="CF17" s="444"/>
      <c r="CG17" s="444"/>
      <c r="CH17" s="444"/>
      <c r="CI17" s="444"/>
      <c r="CJ17" s="444"/>
      <c r="CK17" s="444"/>
      <c r="CL17" s="444"/>
      <c r="CM17" s="444"/>
      <c r="CN17" s="444"/>
      <c r="CO17" s="444"/>
      <c r="CP17" s="444"/>
      <c r="CQ17" s="444"/>
      <c r="CR17" s="444"/>
      <c r="CS17" s="445"/>
      <c r="CT17" s="416"/>
      <c r="CU17" s="417"/>
      <c r="CV17" s="417"/>
      <c r="CW17" s="417"/>
      <c r="CX17" s="417"/>
      <c r="CY17" s="417"/>
      <c r="CZ17" s="417"/>
      <c r="DA17" s="418"/>
      <c r="DB17" s="416"/>
      <c r="DC17" s="417"/>
      <c r="DD17" s="417"/>
      <c r="DE17" s="417"/>
      <c r="DF17" s="417"/>
      <c r="DG17" s="417"/>
      <c r="DH17" s="417"/>
      <c r="DI17" s="418"/>
      <c r="DJ17" s="165"/>
      <c r="DK17" s="165"/>
      <c r="DL17" s="165"/>
      <c r="DM17" s="165"/>
      <c r="DN17" s="165"/>
      <c r="DO17" s="165"/>
    </row>
    <row r="18" spans="1:119" ht="18.75" customHeight="1" thickBot="1">
      <c r="A18" s="166"/>
      <c r="B18" s="508" t="s">
        <v>151</v>
      </c>
      <c r="C18" s="509"/>
      <c r="D18" s="509"/>
      <c r="E18" s="510"/>
      <c r="F18" s="510"/>
      <c r="G18" s="510"/>
      <c r="H18" s="510"/>
      <c r="I18" s="510"/>
      <c r="J18" s="510"/>
      <c r="K18" s="510"/>
      <c r="L18" s="511">
        <v>121.19</v>
      </c>
      <c r="M18" s="511"/>
      <c r="N18" s="511"/>
      <c r="O18" s="511"/>
      <c r="P18" s="511"/>
      <c r="Q18" s="511"/>
      <c r="R18" s="512"/>
      <c r="S18" s="512"/>
      <c r="T18" s="512"/>
      <c r="U18" s="512"/>
      <c r="V18" s="513"/>
      <c r="W18" s="527"/>
      <c r="X18" s="528"/>
      <c r="Y18" s="528"/>
      <c r="Z18" s="528"/>
      <c r="AA18" s="528"/>
      <c r="AB18" s="538"/>
      <c r="AC18" s="410">
        <v>55.9</v>
      </c>
      <c r="AD18" s="411"/>
      <c r="AE18" s="411"/>
      <c r="AF18" s="411"/>
      <c r="AG18" s="514"/>
      <c r="AH18" s="410">
        <v>54.8</v>
      </c>
      <c r="AI18" s="411"/>
      <c r="AJ18" s="411"/>
      <c r="AK18" s="411"/>
      <c r="AL18" s="412"/>
      <c r="AM18" s="515"/>
      <c r="AN18" s="420"/>
      <c r="AO18" s="420"/>
      <c r="AP18" s="420"/>
      <c r="AQ18" s="420"/>
      <c r="AR18" s="420"/>
      <c r="AS18" s="420"/>
      <c r="AT18" s="421"/>
      <c r="AU18" s="503"/>
      <c r="AV18" s="504"/>
      <c r="AW18" s="504"/>
      <c r="AX18" s="504"/>
      <c r="AY18" s="426" t="s">
        <v>152</v>
      </c>
      <c r="AZ18" s="427"/>
      <c r="BA18" s="427"/>
      <c r="BB18" s="427"/>
      <c r="BC18" s="427"/>
      <c r="BD18" s="427"/>
      <c r="BE18" s="427"/>
      <c r="BF18" s="427"/>
      <c r="BG18" s="427"/>
      <c r="BH18" s="427"/>
      <c r="BI18" s="427"/>
      <c r="BJ18" s="427"/>
      <c r="BK18" s="427"/>
      <c r="BL18" s="427"/>
      <c r="BM18" s="428"/>
      <c r="BN18" s="446">
        <v>1688729</v>
      </c>
      <c r="BO18" s="447"/>
      <c r="BP18" s="447"/>
      <c r="BQ18" s="447"/>
      <c r="BR18" s="447"/>
      <c r="BS18" s="447"/>
      <c r="BT18" s="447"/>
      <c r="BU18" s="448"/>
      <c r="BV18" s="446">
        <v>1687335</v>
      </c>
      <c r="BW18" s="447"/>
      <c r="BX18" s="447"/>
      <c r="BY18" s="447"/>
      <c r="BZ18" s="447"/>
      <c r="CA18" s="447"/>
      <c r="CB18" s="447"/>
      <c r="CC18" s="448"/>
      <c r="CD18" s="180"/>
      <c r="CE18" s="444"/>
      <c r="CF18" s="444"/>
      <c r="CG18" s="444"/>
      <c r="CH18" s="444"/>
      <c r="CI18" s="444"/>
      <c r="CJ18" s="444"/>
      <c r="CK18" s="444"/>
      <c r="CL18" s="444"/>
      <c r="CM18" s="444"/>
      <c r="CN18" s="444"/>
      <c r="CO18" s="444"/>
      <c r="CP18" s="444"/>
      <c r="CQ18" s="444"/>
      <c r="CR18" s="444"/>
      <c r="CS18" s="445"/>
      <c r="CT18" s="416"/>
      <c r="CU18" s="417"/>
      <c r="CV18" s="417"/>
      <c r="CW18" s="417"/>
      <c r="CX18" s="417"/>
      <c r="CY18" s="417"/>
      <c r="CZ18" s="417"/>
      <c r="DA18" s="418"/>
      <c r="DB18" s="416"/>
      <c r="DC18" s="417"/>
      <c r="DD18" s="417"/>
      <c r="DE18" s="417"/>
      <c r="DF18" s="417"/>
      <c r="DG18" s="417"/>
      <c r="DH18" s="417"/>
      <c r="DI18" s="418"/>
      <c r="DJ18" s="165"/>
      <c r="DK18" s="165"/>
      <c r="DL18" s="165"/>
      <c r="DM18" s="165"/>
      <c r="DN18" s="165"/>
      <c r="DO18" s="165"/>
    </row>
    <row r="19" spans="1:119" ht="18.75" customHeight="1" thickBot="1">
      <c r="A19" s="166"/>
      <c r="B19" s="508" t="s">
        <v>153</v>
      </c>
      <c r="C19" s="509"/>
      <c r="D19" s="509"/>
      <c r="E19" s="510"/>
      <c r="F19" s="510"/>
      <c r="G19" s="510"/>
      <c r="H19" s="510"/>
      <c r="I19" s="510"/>
      <c r="J19" s="510"/>
      <c r="K19" s="510"/>
      <c r="L19" s="516">
        <v>28</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30"/>
      <c r="AM19" s="515"/>
      <c r="AN19" s="420"/>
      <c r="AO19" s="420"/>
      <c r="AP19" s="420"/>
      <c r="AQ19" s="420"/>
      <c r="AR19" s="420"/>
      <c r="AS19" s="420"/>
      <c r="AT19" s="421"/>
      <c r="AU19" s="503"/>
      <c r="AV19" s="504"/>
      <c r="AW19" s="504"/>
      <c r="AX19" s="504"/>
      <c r="AY19" s="426" t="s">
        <v>154</v>
      </c>
      <c r="AZ19" s="427"/>
      <c r="BA19" s="427"/>
      <c r="BB19" s="427"/>
      <c r="BC19" s="427"/>
      <c r="BD19" s="427"/>
      <c r="BE19" s="427"/>
      <c r="BF19" s="427"/>
      <c r="BG19" s="427"/>
      <c r="BH19" s="427"/>
      <c r="BI19" s="427"/>
      <c r="BJ19" s="427"/>
      <c r="BK19" s="427"/>
      <c r="BL19" s="427"/>
      <c r="BM19" s="428"/>
      <c r="BN19" s="446">
        <v>2478739</v>
      </c>
      <c r="BO19" s="447"/>
      <c r="BP19" s="447"/>
      <c r="BQ19" s="447"/>
      <c r="BR19" s="447"/>
      <c r="BS19" s="447"/>
      <c r="BT19" s="447"/>
      <c r="BU19" s="448"/>
      <c r="BV19" s="446">
        <v>2427889</v>
      </c>
      <c r="BW19" s="447"/>
      <c r="BX19" s="447"/>
      <c r="BY19" s="447"/>
      <c r="BZ19" s="447"/>
      <c r="CA19" s="447"/>
      <c r="CB19" s="447"/>
      <c r="CC19" s="448"/>
      <c r="CD19" s="180"/>
      <c r="CE19" s="444"/>
      <c r="CF19" s="444"/>
      <c r="CG19" s="444"/>
      <c r="CH19" s="444"/>
      <c r="CI19" s="444"/>
      <c r="CJ19" s="444"/>
      <c r="CK19" s="444"/>
      <c r="CL19" s="444"/>
      <c r="CM19" s="444"/>
      <c r="CN19" s="444"/>
      <c r="CO19" s="444"/>
      <c r="CP19" s="444"/>
      <c r="CQ19" s="444"/>
      <c r="CR19" s="444"/>
      <c r="CS19" s="445"/>
      <c r="CT19" s="416"/>
      <c r="CU19" s="417"/>
      <c r="CV19" s="417"/>
      <c r="CW19" s="417"/>
      <c r="CX19" s="417"/>
      <c r="CY19" s="417"/>
      <c r="CZ19" s="417"/>
      <c r="DA19" s="418"/>
      <c r="DB19" s="416"/>
      <c r="DC19" s="417"/>
      <c r="DD19" s="417"/>
      <c r="DE19" s="417"/>
      <c r="DF19" s="417"/>
      <c r="DG19" s="417"/>
      <c r="DH19" s="417"/>
      <c r="DI19" s="418"/>
      <c r="DJ19" s="165"/>
      <c r="DK19" s="165"/>
      <c r="DL19" s="165"/>
      <c r="DM19" s="165"/>
      <c r="DN19" s="165"/>
      <c r="DO19" s="165"/>
    </row>
    <row r="20" spans="1:119" ht="18.75" customHeight="1" thickBot="1">
      <c r="A20" s="166"/>
      <c r="B20" s="508" t="s">
        <v>155</v>
      </c>
      <c r="C20" s="509"/>
      <c r="D20" s="509"/>
      <c r="E20" s="510"/>
      <c r="F20" s="510"/>
      <c r="G20" s="510"/>
      <c r="H20" s="510"/>
      <c r="I20" s="510"/>
      <c r="J20" s="510"/>
      <c r="K20" s="510"/>
      <c r="L20" s="516">
        <v>1149</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93"/>
      <c r="AO20" s="493"/>
      <c r="AP20" s="493"/>
      <c r="AQ20" s="493"/>
      <c r="AR20" s="493"/>
      <c r="AS20" s="493"/>
      <c r="AT20" s="494"/>
      <c r="AU20" s="522"/>
      <c r="AV20" s="523"/>
      <c r="AW20" s="523"/>
      <c r="AX20" s="524"/>
      <c r="AY20" s="426"/>
      <c r="AZ20" s="427"/>
      <c r="BA20" s="427"/>
      <c r="BB20" s="427"/>
      <c r="BC20" s="427"/>
      <c r="BD20" s="427"/>
      <c r="BE20" s="427"/>
      <c r="BF20" s="427"/>
      <c r="BG20" s="427"/>
      <c r="BH20" s="427"/>
      <c r="BI20" s="427"/>
      <c r="BJ20" s="427"/>
      <c r="BK20" s="427"/>
      <c r="BL20" s="427"/>
      <c r="BM20" s="428"/>
      <c r="BN20" s="446"/>
      <c r="BO20" s="447"/>
      <c r="BP20" s="447"/>
      <c r="BQ20" s="447"/>
      <c r="BR20" s="447"/>
      <c r="BS20" s="447"/>
      <c r="BT20" s="447"/>
      <c r="BU20" s="448"/>
      <c r="BV20" s="446"/>
      <c r="BW20" s="447"/>
      <c r="BX20" s="447"/>
      <c r="BY20" s="447"/>
      <c r="BZ20" s="447"/>
      <c r="CA20" s="447"/>
      <c r="CB20" s="447"/>
      <c r="CC20" s="448"/>
      <c r="CD20" s="180"/>
      <c r="CE20" s="444"/>
      <c r="CF20" s="444"/>
      <c r="CG20" s="444"/>
      <c r="CH20" s="444"/>
      <c r="CI20" s="444"/>
      <c r="CJ20" s="444"/>
      <c r="CK20" s="444"/>
      <c r="CL20" s="444"/>
      <c r="CM20" s="444"/>
      <c r="CN20" s="444"/>
      <c r="CO20" s="444"/>
      <c r="CP20" s="444"/>
      <c r="CQ20" s="444"/>
      <c r="CR20" s="444"/>
      <c r="CS20" s="445"/>
      <c r="CT20" s="416"/>
      <c r="CU20" s="417"/>
      <c r="CV20" s="417"/>
      <c r="CW20" s="417"/>
      <c r="CX20" s="417"/>
      <c r="CY20" s="417"/>
      <c r="CZ20" s="417"/>
      <c r="DA20" s="418"/>
      <c r="DB20" s="416"/>
      <c r="DC20" s="417"/>
      <c r="DD20" s="417"/>
      <c r="DE20" s="417"/>
      <c r="DF20" s="417"/>
      <c r="DG20" s="417"/>
      <c r="DH20" s="417"/>
      <c r="DI20" s="418"/>
      <c r="DJ20" s="165"/>
      <c r="DK20" s="165"/>
      <c r="DL20" s="165"/>
      <c r="DM20" s="165"/>
      <c r="DN20" s="165"/>
      <c r="DO20" s="165"/>
    </row>
    <row r="21" spans="1:119" ht="18.75" customHeight="1">
      <c r="A21" s="166"/>
      <c r="B21" s="505" t="s">
        <v>156</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26"/>
      <c r="AZ21" s="427"/>
      <c r="BA21" s="427"/>
      <c r="BB21" s="427"/>
      <c r="BC21" s="427"/>
      <c r="BD21" s="427"/>
      <c r="BE21" s="427"/>
      <c r="BF21" s="427"/>
      <c r="BG21" s="427"/>
      <c r="BH21" s="427"/>
      <c r="BI21" s="427"/>
      <c r="BJ21" s="427"/>
      <c r="BK21" s="427"/>
      <c r="BL21" s="427"/>
      <c r="BM21" s="428"/>
      <c r="BN21" s="446"/>
      <c r="BO21" s="447"/>
      <c r="BP21" s="447"/>
      <c r="BQ21" s="447"/>
      <c r="BR21" s="447"/>
      <c r="BS21" s="447"/>
      <c r="BT21" s="447"/>
      <c r="BU21" s="448"/>
      <c r="BV21" s="446"/>
      <c r="BW21" s="447"/>
      <c r="BX21" s="447"/>
      <c r="BY21" s="447"/>
      <c r="BZ21" s="447"/>
      <c r="CA21" s="447"/>
      <c r="CB21" s="447"/>
      <c r="CC21" s="448"/>
      <c r="CD21" s="180"/>
      <c r="CE21" s="444"/>
      <c r="CF21" s="444"/>
      <c r="CG21" s="444"/>
      <c r="CH21" s="444"/>
      <c r="CI21" s="444"/>
      <c r="CJ21" s="444"/>
      <c r="CK21" s="444"/>
      <c r="CL21" s="444"/>
      <c r="CM21" s="444"/>
      <c r="CN21" s="444"/>
      <c r="CO21" s="444"/>
      <c r="CP21" s="444"/>
      <c r="CQ21" s="444"/>
      <c r="CR21" s="444"/>
      <c r="CS21" s="445"/>
      <c r="CT21" s="416"/>
      <c r="CU21" s="417"/>
      <c r="CV21" s="417"/>
      <c r="CW21" s="417"/>
      <c r="CX21" s="417"/>
      <c r="CY21" s="417"/>
      <c r="CZ21" s="417"/>
      <c r="DA21" s="418"/>
      <c r="DB21" s="416"/>
      <c r="DC21" s="417"/>
      <c r="DD21" s="417"/>
      <c r="DE21" s="417"/>
      <c r="DF21" s="417"/>
      <c r="DG21" s="417"/>
      <c r="DH21" s="417"/>
      <c r="DI21" s="418"/>
      <c r="DJ21" s="165"/>
      <c r="DK21" s="165"/>
      <c r="DL21" s="165"/>
      <c r="DM21" s="165"/>
      <c r="DN21" s="165"/>
      <c r="DO21" s="165"/>
    </row>
    <row r="22" spans="1:119" ht="18.75" customHeight="1" thickBot="1">
      <c r="A22" s="166"/>
      <c r="B22" s="475" t="s">
        <v>157</v>
      </c>
      <c r="C22" s="476"/>
      <c r="D22" s="477"/>
      <c r="E22" s="484" t="s">
        <v>1</v>
      </c>
      <c r="F22" s="459"/>
      <c r="G22" s="459"/>
      <c r="H22" s="459"/>
      <c r="I22" s="459"/>
      <c r="J22" s="459"/>
      <c r="K22" s="460"/>
      <c r="L22" s="484" t="s">
        <v>158</v>
      </c>
      <c r="M22" s="459"/>
      <c r="N22" s="459"/>
      <c r="O22" s="459"/>
      <c r="P22" s="460"/>
      <c r="Q22" s="469" t="s">
        <v>159</v>
      </c>
      <c r="R22" s="470"/>
      <c r="S22" s="470"/>
      <c r="T22" s="470"/>
      <c r="U22" s="470"/>
      <c r="V22" s="485"/>
      <c r="W22" s="487" t="s">
        <v>160</v>
      </c>
      <c r="X22" s="476"/>
      <c r="Y22" s="477"/>
      <c r="Z22" s="484" t="s">
        <v>1</v>
      </c>
      <c r="AA22" s="459"/>
      <c r="AB22" s="459"/>
      <c r="AC22" s="459"/>
      <c r="AD22" s="459"/>
      <c r="AE22" s="459"/>
      <c r="AF22" s="459"/>
      <c r="AG22" s="460"/>
      <c r="AH22" s="458" t="s">
        <v>161</v>
      </c>
      <c r="AI22" s="459"/>
      <c r="AJ22" s="459"/>
      <c r="AK22" s="459"/>
      <c r="AL22" s="460"/>
      <c r="AM22" s="458" t="s">
        <v>162</v>
      </c>
      <c r="AN22" s="464"/>
      <c r="AO22" s="464"/>
      <c r="AP22" s="464"/>
      <c r="AQ22" s="464"/>
      <c r="AR22" s="465"/>
      <c r="AS22" s="469" t="s">
        <v>159</v>
      </c>
      <c r="AT22" s="470"/>
      <c r="AU22" s="470"/>
      <c r="AV22" s="470"/>
      <c r="AW22" s="470"/>
      <c r="AX22" s="471"/>
      <c r="AY22" s="413"/>
      <c r="AZ22" s="414"/>
      <c r="BA22" s="414"/>
      <c r="BB22" s="414"/>
      <c r="BC22" s="414"/>
      <c r="BD22" s="414"/>
      <c r="BE22" s="414"/>
      <c r="BF22" s="414"/>
      <c r="BG22" s="414"/>
      <c r="BH22" s="414"/>
      <c r="BI22" s="414"/>
      <c r="BJ22" s="414"/>
      <c r="BK22" s="414"/>
      <c r="BL22" s="414"/>
      <c r="BM22" s="415"/>
      <c r="BN22" s="449"/>
      <c r="BO22" s="450"/>
      <c r="BP22" s="450"/>
      <c r="BQ22" s="450"/>
      <c r="BR22" s="450"/>
      <c r="BS22" s="450"/>
      <c r="BT22" s="450"/>
      <c r="BU22" s="451"/>
      <c r="BV22" s="449"/>
      <c r="BW22" s="450"/>
      <c r="BX22" s="450"/>
      <c r="BY22" s="450"/>
      <c r="BZ22" s="450"/>
      <c r="CA22" s="450"/>
      <c r="CB22" s="450"/>
      <c r="CC22" s="451"/>
      <c r="CD22" s="180"/>
      <c r="CE22" s="444"/>
      <c r="CF22" s="444"/>
      <c r="CG22" s="444"/>
      <c r="CH22" s="444"/>
      <c r="CI22" s="444"/>
      <c r="CJ22" s="444"/>
      <c r="CK22" s="444"/>
      <c r="CL22" s="444"/>
      <c r="CM22" s="444"/>
      <c r="CN22" s="444"/>
      <c r="CO22" s="444"/>
      <c r="CP22" s="444"/>
      <c r="CQ22" s="444"/>
      <c r="CR22" s="444"/>
      <c r="CS22" s="445"/>
      <c r="CT22" s="416"/>
      <c r="CU22" s="417"/>
      <c r="CV22" s="417"/>
      <c r="CW22" s="417"/>
      <c r="CX22" s="417"/>
      <c r="CY22" s="417"/>
      <c r="CZ22" s="417"/>
      <c r="DA22" s="418"/>
      <c r="DB22" s="416"/>
      <c r="DC22" s="417"/>
      <c r="DD22" s="417"/>
      <c r="DE22" s="417"/>
      <c r="DF22" s="417"/>
      <c r="DG22" s="417"/>
      <c r="DH22" s="417"/>
      <c r="DI22" s="418"/>
      <c r="DJ22" s="165"/>
      <c r="DK22" s="165"/>
      <c r="DL22" s="165"/>
      <c r="DM22" s="165"/>
      <c r="DN22" s="165"/>
      <c r="DO22" s="165"/>
    </row>
    <row r="23" spans="1:119" ht="18.75" customHeight="1">
      <c r="A23" s="166"/>
      <c r="B23" s="478"/>
      <c r="C23" s="479"/>
      <c r="D23" s="480"/>
      <c r="E23" s="461"/>
      <c r="F23" s="462"/>
      <c r="G23" s="462"/>
      <c r="H23" s="462"/>
      <c r="I23" s="462"/>
      <c r="J23" s="462"/>
      <c r="K23" s="463"/>
      <c r="L23" s="461"/>
      <c r="M23" s="462"/>
      <c r="N23" s="462"/>
      <c r="O23" s="462"/>
      <c r="P23" s="463"/>
      <c r="Q23" s="472"/>
      <c r="R23" s="473"/>
      <c r="S23" s="473"/>
      <c r="T23" s="473"/>
      <c r="U23" s="473"/>
      <c r="V23" s="486"/>
      <c r="W23" s="488"/>
      <c r="X23" s="479"/>
      <c r="Y23" s="480"/>
      <c r="Z23" s="461"/>
      <c r="AA23" s="462"/>
      <c r="AB23" s="462"/>
      <c r="AC23" s="462"/>
      <c r="AD23" s="462"/>
      <c r="AE23" s="462"/>
      <c r="AF23" s="462"/>
      <c r="AG23" s="463"/>
      <c r="AH23" s="461"/>
      <c r="AI23" s="462"/>
      <c r="AJ23" s="462"/>
      <c r="AK23" s="462"/>
      <c r="AL23" s="463"/>
      <c r="AM23" s="466"/>
      <c r="AN23" s="467"/>
      <c r="AO23" s="467"/>
      <c r="AP23" s="467"/>
      <c r="AQ23" s="467"/>
      <c r="AR23" s="468"/>
      <c r="AS23" s="472"/>
      <c r="AT23" s="473"/>
      <c r="AU23" s="473"/>
      <c r="AV23" s="473"/>
      <c r="AW23" s="473"/>
      <c r="AX23" s="474"/>
      <c r="AY23" s="438" t="s">
        <v>163</v>
      </c>
      <c r="AZ23" s="439"/>
      <c r="BA23" s="439"/>
      <c r="BB23" s="439"/>
      <c r="BC23" s="439"/>
      <c r="BD23" s="439"/>
      <c r="BE23" s="439"/>
      <c r="BF23" s="439"/>
      <c r="BG23" s="439"/>
      <c r="BH23" s="439"/>
      <c r="BI23" s="439"/>
      <c r="BJ23" s="439"/>
      <c r="BK23" s="439"/>
      <c r="BL23" s="439"/>
      <c r="BM23" s="440"/>
      <c r="BN23" s="446">
        <v>3369853</v>
      </c>
      <c r="BO23" s="447"/>
      <c r="BP23" s="447"/>
      <c r="BQ23" s="447"/>
      <c r="BR23" s="447"/>
      <c r="BS23" s="447"/>
      <c r="BT23" s="447"/>
      <c r="BU23" s="448"/>
      <c r="BV23" s="446">
        <v>3318613</v>
      </c>
      <c r="BW23" s="447"/>
      <c r="BX23" s="447"/>
      <c r="BY23" s="447"/>
      <c r="BZ23" s="447"/>
      <c r="CA23" s="447"/>
      <c r="CB23" s="447"/>
      <c r="CC23" s="448"/>
      <c r="CD23" s="180"/>
      <c r="CE23" s="444"/>
      <c r="CF23" s="444"/>
      <c r="CG23" s="444"/>
      <c r="CH23" s="444"/>
      <c r="CI23" s="444"/>
      <c r="CJ23" s="444"/>
      <c r="CK23" s="444"/>
      <c r="CL23" s="444"/>
      <c r="CM23" s="444"/>
      <c r="CN23" s="444"/>
      <c r="CO23" s="444"/>
      <c r="CP23" s="444"/>
      <c r="CQ23" s="444"/>
      <c r="CR23" s="444"/>
      <c r="CS23" s="445"/>
      <c r="CT23" s="416"/>
      <c r="CU23" s="417"/>
      <c r="CV23" s="417"/>
      <c r="CW23" s="417"/>
      <c r="CX23" s="417"/>
      <c r="CY23" s="417"/>
      <c r="CZ23" s="417"/>
      <c r="DA23" s="418"/>
      <c r="DB23" s="416"/>
      <c r="DC23" s="417"/>
      <c r="DD23" s="417"/>
      <c r="DE23" s="417"/>
      <c r="DF23" s="417"/>
      <c r="DG23" s="417"/>
      <c r="DH23" s="417"/>
      <c r="DI23" s="418"/>
      <c r="DJ23" s="165"/>
      <c r="DK23" s="165"/>
      <c r="DL23" s="165"/>
      <c r="DM23" s="165"/>
      <c r="DN23" s="165"/>
      <c r="DO23" s="165"/>
    </row>
    <row r="24" spans="1:119" ht="18.75" customHeight="1" thickBot="1">
      <c r="A24" s="166"/>
      <c r="B24" s="478"/>
      <c r="C24" s="479"/>
      <c r="D24" s="480"/>
      <c r="E24" s="419" t="s">
        <v>164</v>
      </c>
      <c r="F24" s="420"/>
      <c r="G24" s="420"/>
      <c r="H24" s="420"/>
      <c r="I24" s="420"/>
      <c r="J24" s="420"/>
      <c r="K24" s="421"/>
      <c r="L24" s="422">
        <v>1</v>
      </c>
      <c r="M24" s="423"/>
      <c r="N24" s="423"/>
      <c r="O24" s="423"/>
      <c r="P24" s="424"/>
      <c r="Q24" s="422">
        <v>7400</v>
      </c>
      <c r="R24" s="423"/>
      <c r="S24" s="423"/>
      <c r="T24" s="423"/>
      <c r="U24" s="423"/>
      <c r="V24" s="424"/>
      <c r="W24" s="488"/>
      <c r="X24" s="479"/>
      <c r="Y24" s="480"/>
      <c r="Z24" s="419" t="s">
        <v>165</v>
      </c>
      <c r="AA24" s="420"/>
      <c r="AB24" s="420"/>
      <c r="AC24" s="420"/>
      <c r="AD24" s="420"/>
      <c r="AE24" s="420"/>
      <c r="AF24" s="420"/>
      <c r="AG24" s="421"/>
      <c r="AH24" s="422">
        <v>55</v>
      </c>
      <c r="AI24" s="423"/>
      <c r="AJ24" s="423"/>
      <c r="AK24" s="423"/>
      <c r="AL24" s="424"/>
      <c r="AM24" s="422">
        <v>150700</v>
      </c>
      <c r="AN24" s="423"/>
      <c r="AO24" s="423"/>
      <c r="AP24" s="423"/>
      <c r="AQ24" s="423"/>
      <c r="AR24" s="424"/>
      <c r="AS24" s="422">
        <v>2740</v>
      </c>
      <c r="AT24" s="423"/>
      <c r="AU24" s="423"/>
      <c r="AV24" s="423"/>
      <c r="AW24" s="423"/>
      <c r="AX24" s="425"/>
      <c r="AY24" s="413" t="s">
        <v>166</v>
      </c>
      <c r="AZ24" s="414"/>
      <c r="BA24" s="414"/>
      <c r="BB24" s="414"/>
      <c r="BC24" s="414"/>
      <c r="BD24" s="414"/>
      <c r="BE24" s="414"/>
      <c r="BF24" s="414"/>
      <c r="BG24" s="414"/>
      <c r="BH24" s="414"/>
      <c r="BI24" s="414"/>
      <c r="BJ24" s="414"/>
      <c r="BK24" s="414"/>
      <c r="BL24" s="414"/>
      <c r="BM24" s="415"/>
      <c r="BN24" s="446">
        <v>3245372</v>
      </c>
      <c r="BO24" s="447"/>
      <c r="BP24" s="447"/>
      <c r="BQ24" s="447"/>
      <c r="BR24" s="447"/>
      <c r="BS24" s="447"/>
      <c r="BT24" s="447"/>
      <c r="BU24" s="448"/>
      <c r="BV24" s="446">
        <v>3183947</v>
      </c>
      <c r="BW24" s="447"/>
      <c r="BX24" s="447"/>
      <c r="BY24" s="447"/>
      <c r="BZ24" s="447"/>
      <c r="CA24" s="447"/>
      <c r="CB24" s="447"/>
      <c r="CC24" s="448"/>
      <c r="CD24" s="180"/>
      <c r="CE24" s="444"/>
      <c r="CF24" s="444"/>
      <c r="CG24" s="444"/>
      <c r="CH24" s="444"/>
      <c r="CI24" s="444"/>
      <c r="CJ24" s="444"/>
      <c r="CK24" s="444"/>
      <c r="CL24" s="444"/>
      <c r="CM24" s="444"/>
      <c r="CN24" s="444"/>
      <c r="CO24" s="444"/>
      <c r="CP24" s="444"/>
      <c r="CQ24" s="444"/>
      <c r="CR24" s="444"/>
      <c r="CS24" s="445"/>
      <c r="CT24" s="416"/>
      <c r="CU24" s="417"/>
      <c r="CV24" s="417"/>
      <c r="CW24" s="417"/>
      <c r="CX24" s="417"/>
      <c r="CY24" s="417"/>
      <c r="CZ24" s="417"/>
      <c r="DA24" s="418"/>
      <c r="DB24" s="416"/>
      <c r="DC24" s="417"/>
      <c r="DD24" s="417"/>
      <c r="DE24" s="417"/>
      <c r="DF24" s="417"/>
      <c r="DG24" s="417"/>
      <c r="DH24" s="417"/>
      <c r="DI24" s="418"/>
      <c r="DJ24" s="165"/>
      <c r="DK24" s="165"/>
      <c r="DL24" s="165"/>
      <c r="DM24" s="165"/>
      <c r="DN24" s="165"/>
      <c r="DO24" s="165"/>
    </row>
    <row r="25" spans="1:119" s="165" customFormat="1" ht="18.75" customHeight="1">
      <c r="A25" s="166"/>
      <c r="B25" s="478"/>
      <c r="C25" s="479"/>
      <c r="D25" s="480"/>
      <c r="E25" s="419" t="s">
        <v>167</v>
      </c>
      <c r="F25" s="420"/>
      <c r="G25" s="420"/>
      <c r="H25" s="420"/>
      <c r="I25" s="420"/>
      <c r="J25" s="420"/>
      <c r="K25" s="421"/>
      <c r="L25" s="422">
        <v>1</v>
      </c>
      <c r="M25" s="423"/>
      <c r="N25" s="423"/>
      <c r="O25" s="423"/>
      <c r="P25" s="424"/>
      <c r="Q25" s="422">
        <v>5680</v>
      </c>
      <c r="R25" s="423"/>
      <c r="S25" s="423"/>
      <c r="T25" s="423"/>
      <c r="U25" s="423"/>
      <c r="V25" s="424"/>
      <c r="W25" s="488"/>
      <c r="X25" s="479"/>
      <c r="Y25" s="480"/>
      <c r="Z25" s="419" t="s">
        <v>168</v>
      </c>
      <c r="AA25" s="420"/>
      <c r="AB25" s="420"/>
      <c r="AC25" s="420"/>
      <c r="AD25" s="420"/>
      <c r="AE25" s="420"/>
      <c r="AF25" s="420"/>
      <c r="AG25" s="421"/>
      <c r="AH25" s="422" t="s">
        <v>140</v>
      </c>
      <c r="AI25" s="423"/>
      <c r="AJ25" s="423"/>
      <c r="AK25" s="423"/>
      <c r="AL25" s="424"/>
      <c r="AM25" s="422" t="s">
        <v>140</v>
      </c>
      <c r="AN25" s="423"/>
      <c r="AO25" s="423"/>
      <c r="AP25" s="423"/>
      <c r="AQ25" s="423"/>
      <c r="AR25" s="424"/>
      <c r="AS25" s="422" t="s">
        <v>140</v>
      </c>
      <c r="AT25" s="423"/>
      <c r="AU25" s="423"/>
      <c r="AV25" s="423"/>
      <c r="AW25" s="423"/>
      <c r="AX25" s="425"/>
      <c r="AY25" s="438" t="s">
        <v>169</v>
      </c>
      <c r="AZ25" s="439"/>
      <c r="BA25" s="439"/>
      <c r="BB25" s="439"/>
      <c r="BC25" s="439"/>
      <c r="BD25" s="439"/>
      <c r="BE25" s="439"/>
      <c r="BF25" s="439"/>
      <c r="BG25" s="439"/>
      <c r="BH25" s="439"/>
      <c r="BI25" s="439"/>
      <c r="BJ25" s="439"/>
      <c r="BK25" s="439"/>
      <c r="BL25" s="439"/>
      <c r="BM25" s="440"/>
      <c r="BN25" s="441">
        <v>63993</v>
      </c>
      <c r="BO25" s="442"/>
      <c r="BP25" s="442"/>
      <c r="BQ25" s="442"/>
      <c r="BR25" s="442"/>
      <c r="BS25" s="442"/>
      <c r="BT25" s="442"/>
      <c r="BU25" s="443"/>
      <c r="BV25" s="441">
        <v>83613</v>
      </c>
      <c r="BW25" s="442"/>
      <c r="BX25" s="442"/>
      <c r="BY25" s="442"/>
      <c r="BZ25" s="442"/>
      <c r="CA25" s="442"/>
      <c r="CB25" s="442"/>
      <c r="CC25" s="443"/>
      <c r="CD25" s="180"/>
      <c r="CE25" s="444"/>
      <c r="CF25" s="444"/>
      <c r="CG25" s="444"/>
      <c r="CH25" s="444"/>
      <c r="CI25" s="444"/>
      <c r="CJ25" s="444"/>
      <c r="CK25" s="444"/>
      <c r="CL25" s="444"/>
      <c r="CM25" s="444"/>
      <c r="CN25" s="444"/>
      <c r="CO25" s="444"/>
      <c r="CP25" s="444"/>
      <c r="CQ25" s="444"/>
      <c r="CR25" s="444"/>
      <c r="CS25" s="445"/>
      <c r="CT25" s="416"/>
      <c r="CU25" s="417"/>
      <c r="CV25" s="417"/>
      <c r="CW25" s="417"/>
      <c r="CX25" s="417"/>
      <c r="CY25" s="417"/>
      <c r="CZ25" s="417"/>
      <c r="DA25" s="418"/>
      <c r="DB25" s="416"/>
      <c r="DC25" s="417"/>
      <c r="DD25" s="417"/>
      <c r="DE25" s="417"/>
      <c r="DF25" s="417"/>
      <c r="DG25" s="417"/>
      <c r="DH25" s="417"/>
      <c r="DI25" s="418"/>
    </row>
    <row r="26" spans="1:119" s="165" customFormat="1" ht="18.75" customHeight="1">
      <c r="A26" s="166"/>
      <c r="B26" s="478"/>
      <c r="C26" s="479"/>
      <c r="D26" s="480"/>
      <c r="E26" s="419" t="s">
        <v>170</v>
      </c>
      <c r="F26" s="420"/>
      <c r="G26" s="420"/>
      <c r="H26" s="420"/>
      <c r="I26" s="420"/>
      <c r="J26" s="420"/>
      <c r="K26" s="421"/>
      <c r="L26" s="422">
        <v>1</v>
      </c>
      <c r="M26" s="423"/>
      <c r="N26" s="423"/>
      <c r="O26" s="423"/>
      <c r="P26" s="424"/>
      <c r="Q26" s="422">
        <v>5090</v>
      </c>
      <c r="R26" s="423"/>
      <c r="S26" s="423"/>
      <c r="T26" s="423"/>
      <c r="U26" s="423"/>
      <c r="V26" s="424"/>
      <c r="W26" s="488"/>
      <c r="X26" s="479"/>
      <c r="Y26" s="480"/>
      <c r="Z26" s="419" t="s">
        <v>171</v>
      </c>
      <c r="AA26" s="501"/>
      <c r="AB26" s="501"/>
      <c r="AC26" s="501"/>
      <c r="AD26" s="501"/>
      <c r="AE26" s="501"/>
      <c r="AF26" s="501"/>
      <c r="AG26" s="502"/>
      <c r="AH26" s="422" t="s">
        <v>140</v>
      </c>
      <c r="AI26" s="423"/>
      <c r="AJ26" s="423"/>
      <c r="AK26" s="423"/>
      <c r="AL26" s="424"/>
      <c r="AM26" s="422" t="s">
        <v>140</v>
      </c>
      <c r="AN26" s="423"/>
      <c r="AO26" s="423"/>
      <c r="AP26" s="423"/>
      <c r="AQ26" s="423"/>
      <c r="AR26" s="424"/>
      <c r="AS26" s="422" t="s">
        <v>140</v>
      </c>
      <c r="AT26" s="423"/>
      <c r="AU26" s="423"/>
      <c r="AV26" s="423"/>
      <c r="AW26" s="423"/>
      <c r="AX26" s="425"/>
      <c r="AY26" s="455" t="s">
        <v>172</v>
      </c>
      <c r="AZ26" s="456"/>
      <c r="BA26" s="456"/>
      <c r="BB26" s="456"/>
      <c r="BC26" s="456"/>
      <c r="BD26" s="456"/>
      <c r="BE26" s="456"/>
      <c r="BF26" s="456"/>
      <c r="BG26" s="456"/>
      <c r="BH26" s="456"/>
      <c r="BI26" s="456"/>
      <c r="BJ26" s="456"/>
      <c r="BK26" s="456"/>
      <c r="BL26" s="456"/>
      <c r="BM26" s="457"/>
      <c r="BN26" s="446" t="s">
        <v>140</v>
      </c>
      <c r="BO26" s="447"/>
      <c r="BP26" s="447"/>
      <c r="BQ26" s="447"/>
      <c r="BR26" s="447"/>
      <c r="BS26" s="447"/>
      <c r="BT26" s="447"/>
      <c r="BU26" s="448"/>
      <c r="BV26" s="446" t="s">
        <v>140</v>
      </c>
      <c r="BW26" s="447"/>
      <c r="BX26" s="447"/>
      <c r="BY26" s="447"/>
      <c r="BZ26" s="447"/>
      <c r="CA26" s="447"/>
      <c r="CB26" s="447"/>
      <c r="CC26" s="448"/>
      <c r="CD26" s="180"/>
      <c r="CE26" s="444"/>
      <c r="CF26" s="444"/>
      <c r="CG26" s="444"/>
      <c r="CH26" s="444"/>
      <c r="CI26" s="444"/>
      <c r="CJ26" s="444"/>
      <c r="CK26" s="444"/>
      <c r="CL26" s="444"/>
      <c r="CM26" s="444"/>
      <c r="CN26" s="444"/>
      <c r="CO26" s="444"/>
      <c r="CP26" s="444"/>
      <c r="CQ26" s="444"/>
      <c r="CR26" s="444"/>
      <c r="CS26" s="445"/>
      <c r="CT26" s="416"/>
      <c r="CU26" s="417"/>
      <c r="CV26" s="417"/>
      <c r="CW26" s="417"/>
      <c r="CX26" s="417"/>
      <c r="CY26" s="417"/>
      <c r="CZ26" s="417"/>
      <c r="DA26" s="418"/>
      <c r="DB26" s="416"/>
      <c r="DC26" s="417"/>
      <c r="DD26" s="417"/>
      <c r="DE26" s="417"/>
      <c r="DF26" s="417"/>
      <c r="DG26" s="417"/>
      <c r="DH26" s="417"/>
      <c r="DI26" s="418"/>
    </row>
    <row r="27" spans="1:119" ht="18.75" customHeight="1" thickBot="1">
      <c r="A27" s="166"/>
      <c r="B27" s="478"/>
      <c r="C27" s="479"/>
      <c r="D27" s="480"/>
      <c r="E27" s="419" t="s">
        <v>173</v>
      </c>
      <c r="F27" s="420"/>
      <c r="G27" s="420"/>
      <c r="H27" s="420"/>
      <c r="I27" s="420"/>
      <c r="J27" s="420"/>
      <c r="K27" s="421"/>
      <c r="L27" s="422">
        <v>1</v>
      </c>
      <c r="M27" s="423"/>
      <c r="N27" s="423"/>
      <c r="O27" s="423"/>
      <c r="P27" s="424"/>
      <c r="Q27" s="422">
        <v>2890</v>
      </c>
      <c r="R27" s="423"/>
      <c r="S27" s="423"/>
      <c r="T27" s="423"/>
      <c r="U27" s="423"/>
      <c r="V27" s="424"/>
      <c r="W27" s="488"/>
      <c r="X27" s="479"/>
      <c r="Y27" s="480"/>
      <c r="Z27" s="419" t="s">
        <v>174</v>
      </c>
      <c r="AA27" s="420"/>
      <c r="AB27" s="420"/>
      <c r="AC27" s="420"/>
      <c r="AD27" s="420"/>
      <c r="AE27" s="420"/>
      <c r="AF27" s="420"/>
      <c r="AG27" s="421"/>
      <c r="AH27" s="422" t="s">
        <v>140</v>
      </c>
      <c r="AI27" s="423"/>
      <c r="AJ27" s="423"/>
      <c r="AK27" s="423"/>
      <c r="AL27" s="424"/>
      <c r="AM27" s="422" t="s">
        <v>140</v>
      </c>
      <c r="AN27" s="423"/>
      <c r="AO27" s="423"/>
      <c r="AP27" s="423"/>
      <c r="AQ27" s="423"/>
      <c r="AR27" s="424"/>
      <c r="AS27" s="422" t="s">
        <v>140</v>
      </c>
      <c r="AT27" s="423"/>
      <c r="AU27" s="423"/>
      <c r="AV27" s="423"/>
      <c r="AW27" s="423"/>
      <c r="AX27" s="425"/>
      <c r="AY27" s="452" t="s">
        <v>175</v>
      </c>
      <c r="AZ27" s="453"/>
      <c r="BA27" s="453"/>
      <c r="BB27" s="453"/>
      <c r="BC27" s="453"/>
      <c r="BD27" s="453"/>
      <c r="BE27" s="453"/>
      <c r="BF27" s="453"/>
      <c r="BG27" s="453"/>
      <c r="BH27" s="453"/>
      <c r="BI27" s="453"/>
      <c r="BJ27" s="453"/>
      <c r="BK27" s="453"/>
      <c r="BL27" s="453"/>
      <c r="BM27" s="454"/>
      <c r="BN27" s="449">
        <v>403690</v>
      </c>
      <c r="BO27" s="450"/>
      <c r="BP27" s="450"/>
      <c r="BQ27" s="450"/>
      <c r="BR27" s="450"/>
      <c r="BS27" s="450"/>
      <c r="BT27" s="450"/>
      <c r="BU27" s="451"/>
      <c r="BV27" s="449">
        <v>403439</v>
      </c>
      <c r="BW27" s="450"/>
      <c r="BX27" s="450"/>
      <c r="BY27" s="450"/>
      <c r="BZ27" s="450"/>
      <c r="CA27" s="450"/>
      <c r="CB27" s="450"/>
      <c r="CC27" s="451"/>
      <c r="CD27" s="182"/>
      <c r="CE27" s="444"/>
      <c r="CF27" s="444"/>
      <c r="CG27" s="444"/>
      <c r="CH27" s="444"/>
      <c r="CI27" s="444"/>
      <c r="CJ27" s="444"/>
      <c r="CK27" s="444"/>
      <c r="CL27" s="444"/>
      <c r="CM27" s="444"/>
      <c r="CN27" s="444"/>
      <c r="CO27" s="444"/>
      <c r="CP27" s="444"/>
      <c r="CQ27" s="444"/>
      <c r="CR27" s="444"/>
      <c r="CS27" s="445"/>
      <c r="CT27" s="416"/>
      <c r="CU27" s="417"/>
      <c r="CV27" s="417"/>
      <c r="CW27" s="417"/>
      <c r="CX27" s="417"/>
      <c r="CY27" s="417"/>
      <c r="CZ27" s="417"/>
      <c r="DA27" s="418"/>
      <c r="DB27" s="416"/>
      <c r="DC27" s="417"/>
      <c r="DD27" s="417"/>
      <c r="DE27" s="417"/>
      <c r="DF27" s="417"/>
      <c r="DG27" s="417"/>
      <c r="DH27" s="417"/>
      <c r="DI27" s="418"/>
      <c r="DJ27" s="165"/>
      <c r="DK27" s="165"/>
      <c r="DL27" s="165"/>
      <c r="DM27" s="165"/>
      <c r="DN27" s="165"/>
      <c r="DO27" s="165"/>
    </row>
    <row r="28" spans="1:119" ht="18.75" customHeight="1">
      <c r="A28" s="166"/>
      <c r="B28" s="478"/>
      <c r="C28" s="479"/>
      <c r="D28" s="480"/>
      <c r="E28" s="419" t="s">
        <v>176</v>
      </c>
      <c r="F28" s="420"/>
      <c r="G28" s="420"/>
      <c r="H28" s="420"/>
      <c r="I28" s="420"/>
      <c r="J28" s="420"/>
      <c r="K28" s="421"/>
      <c r="L28" s="422">
        <v>1</v>
      </c>
      <c r="M28" s="423"/>
      <c r="N28" s="423"/>
      <c r="O28" s="423"/>
      <c r="P28" s="424"/>
      <c r="Q28" s="422">
        <v>2380</v>
      </c>
      <c r="R28" s="423"/>
      <c r="S28" s="423"/>
      <c r="T28" s="423"/>
      <c r="U28" s="423"/>
      <c r="V28" s="424"/>
      <c r="W28" s="488"/>
      <c r="X28" s="479"/>
      <c r="Y28" s="480"/>
      <c r="Z28" s="419" t="s">
        <v>177</v>
      </c>
      <c r="AA28" s="420"/>
      <c r="AB28" s="420"/>
      <c r="AC28" s="420"/>
      <c r="AD28" s="420"/>
      <c r="AE28" s="420"/>
      <c r="AF28" s="420"/>
      <c r="AG28" s="421"/>
      <c r="AH28" s="422" t="s">
        <v>140</v>
      </c>
      <c r="AI28" s="423"/>
      <c r="AJ28" s="423"/>
      <c r="AK28" s="423"/>
      <c r="AL28" s="424"/>
      <c r="AM28" s="422" t="s">
        <v>140</v>
      </c>
      <c r="AN28" s="423"/>
      <c r="AO28" s="423"/>
      <c r="AP28" s="423"/>
      <c r="AQ28" s="423"/>
      <c r="AR28" s="424"/>
      <c r="AS28" s="422" t="s">
        <v>140</v>
      </c>
      <c r="AT28" s="423"/>
      <c r="AU28" s="423"/>
      <c r="AV28" s="423"/>
      <c r="AW28" s="423"/>
      <c r="AX28" s="425"/>
      <c r="AY28" s="429" t="s">
        <v>178</v>
      </c>
      <c r="AZ28" s="430"/>
      <c r="BA28" s="430"/>
      <c r="BB28" s="431"/>
      <c r="BC28" s="438" t="s">
        <v>42</v>
      </c>
      <c r="BD28" s="439"/>
      <c r="BE28" s="439"/>
      <c r="BF28" s="439"/>
      <c r="BG28" s="439"/>
      <c r="BH28" s="439"/>
      <c r="BI28" s="439"/>
      <c r="BJ28" s="439"/>
      <c r="BK28" s="439"/>
      <c r="BL28" s="439"/>
      <c r="BM28" s="440"/>
      <c r="BN28" s="441">
        <v>989975</v>
      </c>
      <c r="BO28" s="442"/>
      <c r="BP28" s="442"/>
      <c r="BQ28" s="442"/>
      <c r="BR28" s="442"/>
      <c r="BS28" s="442"/>
      <c r="BT28" s="442"/>
      <c r="BU28" s="443"/>
      <c r="BV28" s="441">
        <v>1007209</v>
      </c>
      <c r="BW28" s="442"/>
      <c r="BX28" s="442"/>
      <c r="BY28" s="442"/>
      <c r="BZ28" s="442"/>
      <c r="CA28" s="442"/>
      <c r="CB28" s="442"/>
      <c r="CC28" s="443"/>
      <c r="CD28" s="180"/>
      <c r="CE28" s="444"/>
      <c r="CF28" s="444"/>
      <c r="CG28" s="444"/>
      <c r="CH28" s="444"/>
      <c r="CI28" s="444"/>
      <c r="CJ28" s="444"/>
      <c r="CK28" s="444"/>
      <c r="CL28" s="444"/>
      <c r="CM28" s="444"/>
      <c r="CN28" s="444"/>
      <c r="CO28" s="444"/>
      <c r="CP28" s="444"/>
      <c r="CQ28" s="444"/>
      <c r="CR28" s="444"/>
      <c r="CS28" s="445"/>
      <c r="CT28" s="416"/>
      <c r="CU28" s="417"/>
      <c r="CV28" s="417"/>
      <c r="CW28" s="417"/>
      <c r="CX28" s="417"/>
      <c r="CY28" s="417"/>
      <c r="CZ28" s="417"/>
      <c r="DA28" s="418"/>
      <c r="DB28" s="416"/>
      <c r="DC28" s="417"/>
      <c r="DD28" s="417"/>
      <c r="DE28" s="417"/>
      <c r="DF28" s="417"/>
      <c r="DG28" s="417"/>
      <c r="DH28" s="417"/>
      <c r="DI28" s="418"/>
      <c r="DJ28" s="165"/>
      <c r="DK28" s="165"/>
      <c r="DL28" s="165"/>
      <c r="DM28" s="165"/>
      <c r="DN28" s="165"/>
      <c r="DO28" s="165"/>
    </row>
    <row r="29" spans="1:119" ht="18.75" customHeight="1">
      <c r="A29" s="166"/>
      <c r="B29" s="478"/>
      <c r="C29" s="479"/>
      <c r="D29" s="480"/>
      <c r="E29" s="419" t="s">
        <v>179</v>
      </c>
      <c r="F29" s="420"/>
      <c r="G29" s="420"/>
      <c r="H29" s="420"/>
      <c r="I29" s="420"/>
      <c r="J29" s="420"/>
      <c r="K29" s="421"/>
      <c r="L29" s="422">
        <v>8</v>
      </c>
      <c r="M29" s="423"/>
      <c r="N29" s="423"/>
      <c r="O29" s="423"/>
      <c r="P29" s="424"/>
      <c r="Q29" s="422">
        <v>2160</v>
      </c>
      <c r="R29" s="423"/>
      <c r="S29" s="423"/>
      <c r="T29" s="423"/>
      <c r="U29" s="423"/>
      <c r="V29" s="424"/>
      <c r="W29" s="489"/>
      <c r="X29" s="490"/>
      <c r="Y29" s="491"/>
      <c r="Z29" s="419" t="s">
        <v>180</v>
      </c>
      <c r="AA29" s="420"/>
      <c r="AB29" s="420"/>
      <c r="AC29" s="420"/>
      <c r="AD29" s="420"/>
      <c r="AE29" s="420"/>
      <c r="AF29" s="420"/>
      <c r="AG29" s="421"/>
      <c r="AH29" s="422">
        <v>55</v>
      </c>
      <c r="AI29" s="423"/>
      <c r="AJ29" s="423"/>
      <c r="AK29" s="423"/>
      <c r="AL29" s="424"/>
      <c r="AM29" s="422">
        <v>150700</v>
      </c>
      <c r="AN29" s="423"/>
      <c r="AO29" s="423"/>
      <c r="AP29" s="423"/>
      <c r="AQ29" s="423"/>
      <c r="AR29" s="424"/>
      <c r="AS29" s="422">
        <v>2740</v>
      </c>
      <c r="AT29" s="423"/>
      <c r="AU29" s="423"/>
      <c r="AV29" s="423"/>
      <c r="AW29" s="423"/>
      <c r="AX29" s="425"/>
      <c r="AY29" s="432"/>
      <c r="AZ29" s="433"/>
      <c r="BA29" s="433"/>
      <c r="BB29" s="434"/>
      <c r="BC29" s="426" t="s">
        <v>181</v>
      </c>
      <c r="BD29" s="427"/>
      <c r="BE29" s="427"/>
      <c r="BF29" s="427"/>
      <c r="BG29" s="427"/>
      <c r="BH29" s="427"/>
      <c r="BI29" s="427"/>
      <c r="BJ29" s="427"/>
      <c r="BK29" s="427"/>
      <c r="BL29" s="427"/>
      <c r="BM29" s="428"/>
      <c r="BN29" s="446">
        <v>337018</v>
      </c>
      <c r="BO29" s="447"/>
      <c r="BP29" s="447"/>
      <c r="BQ29" s="447"/>
      <c r="BR29" s="447"/>
      <c r="BS29" s="447"/>
      <c r="BT29" s="447"/>
      <c r="BU29" s="448"/>
      <c r="BV29" s="446">
        <v>336710</v>
      </c>
      <c r="BW29" s="447"/>
      <c r="BX29" s="447"/>
      <c r="BY29" s="447"/>
      <c r="BZ29" s="447"/>
      <c r="CA29" s="447"/>
      <c r="CB29" s="447"/>
      <c r="CC29" s="448"/>
      <c r="CD29" s="182"/>
      <c r="CE29" s="444"/>
      <c r="CF29" s="444"/>
      <c r="CG29" s="444"/>
      <c r="CH29" s="444"/>
      <c r="CI29" s="444"/>
      <c r="CJ29" s="444"/>
      <c r="CK29" s="444"/>
      <c r="CL29" s="444"/>
      <c r="CM29" s="444"/>
      <c r="CN29" s="444"/>
      <c r="CO29" s="444"/>
      <c r="CP29" s="444"/>
      <c r="CQ29" s="444"/>
      <c r="CR29" s="444"/>
      <c r="CS29" s="445"/>
      <c r="CT29" s="416"/>
      <c r="CU29" s="417"/>
      <c r="CV29" s="417"/>
      <c r="CW29" s="417"/>
      <c r="CX29" s="417"/>
      <c r="CY29" s="417"/>
      <c r="CZ29" s="417"/>
      <c r="DA29" s="418"/>
      <c r="DB29" s="416"/>
      <c r="DC29" s="417"/>
      <c r="DD29" s="417"/>
      <c r="DE29" s="417"/>
      <c r="DF29" s="417"/>
      <c r="DG29" s="417"/>
      <c r="DH29" s="417"/>
      <c r="DI29" s="418"/>
      <c r="DJ29" s="165"/>
      <c r="DK29" s="165"/>
      <c r="DL29" s="165"/>
      <c r="DM29" s="165"/>
      <c r="DN29" s="165"/>
      <c r="DO29" s="165"/>
    </row>
    <row r="30" spans="1:119" ht="18.75" customHeight="1" thickBot="1">
      <c r="A30" s="166"/>
      <c r="B30" s="481"/>
      <c r="C30" s="482"/>
      <c r="D30" s="483"/>
      <c r="E30" s="492"/>
      <c r="F30" s="493"/>
      <c r="G30" s="493"/>
      <c r="H30" s="493"/>
      <c r="I30" s="493"/>
      <c r="J30" s="493"/>
      <c r="K30" s="494"/>
      <c r="L30" s="495"/>
      <c r="M30" s="496"/>
      <c r="N30" s="496"/>
      <c r="O30" s="496"/>
      <c r="P30" s="497"/>
      <c r="Q30" s="495"/>
      <c r="R30" s="496"/>
      <c r="S30" s="496"/>
      <c r="T30" s="496"/>
      <c r="U30" s="496"/>
      <c r="V30" s="497"/>
      <c r="W30" s="498" t="s">
        <v>182</v>
      </c>
      <c r="X30" s="499"/>
      <c r="Y30" s="499"/>
      <c r="Z30" s="499"/>
      <c r="AA30" s="499"/>
      <c r="AB30" s="499"/>
      <c r="AC30" s="499"/>
      <c r="AD30" s="499"/>
      <c r="AE30" s="499"/>
      <c r="AF30" s="499"/>
      <c r="AG30" s="500"/>
      <c r="AH30" s="410">
        <v>97.5</v>
      </c>
      <c r="AI30" s="411"/>
      <c r="AJ30" s="411"/>
      <c r="AK30" s="411"/>
      <c r="AL30" s="411"/>
      <c r="AM30" s="411"/>
      <c r="AN30" s="411"/>
      <c r="AO30" s="411"/>
      <c r="AP30" s="411"/>
      <c r="AQ30" s="411"/>
      <c r="AR30" s="411"/>
      <c r="AS30" s="411"/>
      <c r="AT30" s="411"/>
      <c r="AU30" s="411"/>
      <c r="AV30" s="411"/>
      <c r="AW30" s="411"/>
      <c r="AX30" s="412"/>
      <c r="AY30" s="435"/>
      <c r="AZ30" s="436"/>
      <c r="BA30" s="436"/>
      <c r="BB30" s="437"/>
      <c r="BC30" s="413" t="s">
        <v>44</v>
      </c>
      <c r="BD30" s="414"/>
      <c r="BE30" s="414"/>
      <c r="BF30" s="414"/>
      <c r="BG30" s="414"/>
      <c r="BH30" s="414"/>
      <c r="BI30" s="414"/>
      <c r="BJ30" s="414"/>
      <c r="BK30" s="414"/>
      <c r="BL30" s="414"/>
      <c r="BM30" s="415"/>
      <c r="BN30" s="449">
        <v>582544</v>
      </c>
      <c r="BO30" s="450"/>
      <c r="BP30" s="450"/>
      <c r="BQ30" s="450"/>
      <c r="BR30" s="450"/>
      <c r="BS30" s="450"/>
      <c r="BT30" s="450"/>
      <c r="BU30" s="451"/>
      <c r="BV30" s="449">
        <v>572056</v>
      </c>
      <c r="BW30" s="450"/>
      <c r="BX30" s="450"/>
      <c r="BY30" s="450"/>
      <c r="BZ30" s="450"/>
      <c r="CA30" s="450"/>
      <c r="CB30" s="450"/>
      <c r="CC30" s="45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9" t="s">
        <v>189</v>
      </c>
      <c r="D33" s="409"/>
      <c r="E33" s="408" t="s">
        <v>190</v>
      </c>
      <c r="F33" s="408"/>
      <c r="G33" s="408"/>
      <c r="H33" s="408"/>
      <c r="I33" s="408"/>
      <c r="J33" s="408"/>
      <c r="K33" s="408"/>
      <c r="L33" s="408"/>
      <c r="M33" s="408"/>
      <c r="N33" s="408"/>
      <c r="O33" s="408"/>
      <c r="P33" s="408"/>
      <c r="Q33" s="408"/>
      <c r="R33" s="408"/>
      <c r="S33" s="408"/>
      <c r="T33" s="195"/>
      <c r="U33" s="409" t="s">
        <v>189</v>
      </c>
      <c r="V33" s="409"/>
      <c r="W33" s="408" t="s">
        <v>190</v>
      </c>
      <c r="X33" s="408"/>
      <c r="Y33" s="408"/>
      <c r="Z33" s="408"/>
      <c r="AA33" s="408"/>
      <c r="AB33" s="408"/>
      <c r="AC33" s="408"/>
      <c r="AD33" s="408"/>
      <c r="AE33" s="408"/>
      <c r="AF33" s="408"/>
      <c r="AG33" s="408"/>
      <c r="AH33" s="408"/>
      <c r="AI33" s="408"/>
      <c r="AJ33" s="408"/>
      <c r="AK33" s="408"/>
      <c r="AL33" s="195"/>
      <c r="AM33" s="409" t="s">
        <v>189</v>
      </c>
      <c r="AN33" s="409"/>
      <c r="AO33" s="408" t="s">
        <v>190</v>
      </c>
      <c r="AP33" s="408"/>
      <c r="AQ33" s="408"/>
      <c r="AR33" s="408"/>
      <c r="AS33" s="408"/>
      <c r="AT33" s="408"/>
      <c r="AU33" s="408"/>
      <c r="AV33" s="408"/>
      <c r="AW33" s="408"/>
      <c r="AX33" s="408"/>
      <c r="AY33" s="408"/>
      <c r="AZ33" s="408"/>
      <c r="BA33" s="408"/>
      <c r="BB33" s="408"/>
      <c r="BC33" s="408"/>
      <c r="BD33" s="196"/>
      <c r="BE33" s="408" t="s">
        <v>191</v>
      </c>
      <c r="BF33" s="408"/>
      <c r="BG33" s="408" t="s">
        <v>192</v>
      </c>
      <c r="BH33" s="408"/>
      <c r="BI33" s="408"/>
      <c r="BJ33" s="408"/>
      <c r="BK33" s="408"/>
      <c r="BL33" s="408"/>
      <c r="BM33" s="408"/>
      <c r="BN33" s="408"/>
      <c r="BO33" s="408"/>
      <c r="BP33" s="408"/>
      <c r="BQ33" s="408"/>
      <c r="BR33" s="408"/>
      <c r="BS33" s="408"/>
      <c r="BT33" s="408"/>
      <c r="BU33" s="408"/>
      <c r="BV33" s="196"/>
      <c r="BW33" s="409" t="s">
        <v>191</v>
      </c>
      <c r="BX33" s="409"/>
      <c r="BY33" s="408" t="s">
        <v>193</v>
      </c>
      <c r="BZ33" s="408"/>
      <c r="CA33" s="408"/>
      <c r="CB33" s="408"/>
      <c r="CC33" s="408"/>
      <c r="CD33" s="408"/>
      <c r="CE33" s="408"/>
      <c r="CF33" s="408"/>
      <c r="CG33" s="408"/>
      <c r="CH33" s="408"/>
      <c r="CI33" s="408"/>
      <c r="CJ33" s="408"/>
      <c r="CK33" s="408"/>
      <c r="CL33" s="408"/>
      <c r="CM33" s="408"/>
      <c r="CN33" s="195"/>
      <c r="CO33" s="409" t="s">
        <v>189</v>
      </c>
      <c r="CP33" s="409"/>
      <c r="CQ33" s="408" t="s">
        <v>194</v>
      </c>
      <c r="CR33" s="408"/>
      <c r="CS33" s="408"/>
      <c r="CT33" s="408"/>
      <c r="CU33" s="408"/>
      <c r="CV33" s="408"/>
      <c r="CW33" s="408"/>
      <c r="CX33" s="408"/>
      <c r="CY33" s="408"/>
      <c r="CZ33" s="408"/>
      <c r="DA33" s="408"/>
      <c r="DB33" s="408"/>
      <c r="DC33" s="408"/>
      <c r="DD33" s="408"/>
      <c r="DE33" s="408"/>
      <c r="DF33" s="195"/>
      <c r="DG33" s="407" t="s">
        <v>195</v>
      </c>
      <c r="DH33" s="407"/>
      <c r="DI33" s="197"/>
      <c r="DJ33" s="165"/>
      <c r="DK33" s="165"/>
      <c r="DL33" s="165"/>
      <c r="DM33" s="165"/>
      <c r="DN33" s="165"/>
      <c r="DO33" s="165"/>
    </row>
    <row r="34" spans="1:119" ht="32.25" customHeight="1">
      <c r="A34" s="166"/>
      <c r="B34" s="192"/>
      <c r="C34" s="405">
        <f>IF(E34="","",1)</f>
        <v>1</v>
      </c>
      <c r="D34" s="405"/>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93"/>
      <c r="U34" s="405">
        <f>IF(W34="","",MAX(C34:D43)+1)</f>
        <v>2</v>
      </c>
      <c r="V34" s="405"/>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93"/>
      <c r="AM34" s="405" t="str">
        <f>IF(AO34="","",MAX(C34:D43,U34:V43)+1)</f>
        <v/>
      </c>
      <c r="AN34" s="405"/>
      <c r="AO34" s="404"/>
      <c r="AP34" s="404"/>
      <c r="AQ34" s="404"/>
      <c r="AR34" s="404"/>
      <c r="AS34" s="404"/>
      <c r="AT34" s="404"/>
      <c r="AU34" s="404"/>
      <c r="AV34" s="404"/>
      <c r="AW34" s="404"/>
      <c r="AX34" s="404"/>
      <c r="AY34" s="404"/>
      <c r="AZ34" s="404"/>
      <c r="BA34" s="404"/>
      <c r="BB34" s="404"/>
      <c r="BC34" s="404"/>
      <c r="BD34" s="193"/>
      <c r="BE34" s="405">
        <f>IF(BG34="","",MAX(C34:D43,U34:V43,AM34:AN43)+1)</f>
        <v>5</v>
      </c>
      <c r="BF34" s="405"/>
      <c r="BG34" s="404" t="str">
        <f>IF('各会計、関係団体の財政状況及び健全化判断比率'!B31="","",'各会計、関係団体の財政状況及び健全化判断比率'!B31)</f>
        <v>簡易水道事業</v>
      </c>
      <c r="BH34" s="404"/>
      <c r="BI34" s="404"/>
      <c r="BJ34" s="404"/>
      <c r="BK34" s="404"/>
      <c r="BL34" s="404"/>
      <c r="BM34" s="404"/>
      <c r="BN34" s="404"/>
      <c r="BO34" s="404"/>
      <c r="BP34" s="404"/>
      <c r="BQ34" s="404"/>
      <c r="BR34" s="404"/>
      <c r="BS34" s="404"/>
      <c r="BT34" s="404"/>
      <c r="BU34" s="404"/>
      <c r="BV34" s="193"/>
      <c r="BW34" s="405">
        <f>IF(BY34="","",MAX(C34:D43,U34:V43,AM34:AN43,BE34:BF43)+1)</f>
        <v>7</v>
      </c>
      <c r="BX34" s="405"/>
      <c r="BY34" s="404" t="str">
        <f>IF('各会計、関係団体の財政状況及び健全化判断比率'!B68="","",'各会計、関係団体の財政状況及び健全化判断比率'!B68)</f>
        <v>熊本県市町村総合事務組合</v>
      </c>
      <c r="BZ34" s="404"/>
      <c r="CA34" s="404"/>
      <c r="CB34" s="404"/>
      <c r="CC34" s="404"/>
      <c r="CD34" s="404"/>
      <c r="CE34" s="404"/>
      <c r="CF34" s="404"/>
      <c r="CG34" s="404"/>
      <c r="CH34" s="404"/>
      <c r="CI34" s="404"/>
      <c r="CJ34" s="404"/>
      <c r="CK34" s="404"/>
      <c r="CL34" s="404"/>
      <c r="CM34" s="404"/>
      <c r="CN34" s="193"/>
      <c r="CO34" s="405">
        <f>IF(CQ34="","",MAX(C34:D43,U34:V43,AM34:AN43,BE34:BF43,BW34:BX43)+1)</f>
        <v>14</v>
      </c>
      <c r="CP34" s="405"/>
      <c r="CQ34" s="404" t="str">
        <f>IF('各会計、関係団体の財政状況及び健全化判断比率'!BS7="","",'各会計、関係団体の財政状況及び健全化判断比率'!BS7)</f>
        <v>株式会社やまえ</v>
      </c>
      <c r="CR34" s="404"/>
      <c r="CS34" s="404"/>
      <c r="CT34" s="404"/>
      <c r="CU34" s="404"/>
      <c r="CV34" s="404"/>
      <c r="CW34" s="404"/>
      <c r="CX34" s="404"/>
      <c r="CY34" s="404"/>
      <c r="CZ34" s="404"/>
      <c r="DA34" s="404"/>
      <c r="DB34" s="404"/>
      <c r="DC34" s="404"/>
      <c r="DD34" s="404"/>
      <c r="DE34" s="404"/>
      <c r="DF34" s="190"/>
      <c r="DG34" s="406" t="str">
        <f>IF('各会計、関係団体の財政状況及び健全化判断比率'!BR7="","",'各会計、関係団体の財政状況及び健全化判断比率'!BR7)</f>
        <v/>
      </c>
      <c r="DH34" s="406"/>
      <c r="DI34" s="197"/>
      <c r="DJ34" s="165"/>
      <c r="DK34" s="165"/>
      <c r="DL34" s="165"/>
      <c r="DM34" s="165"/>
      <c r="DN34" s="165"/>
      <c r="DO34" s="165"/>
    </row>
    <row r="35" spans="1:119" ht="32.25" customHeight="1">
      <c r="A35" s="166"/>
      <c r="B35" s="192"/>
      <c r="C35" s="405" t="str">
        <f>IF(E35="","",C34+1)</f>
        <v/>
      </c>
      <c r="D35" s="405"/>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93"/>
      <c r="U35" s="405">
        <f>IF(W35="","",U34+1)</f>
        <v>3</v>
      </c>
      <c r="V35" s="405"/>
      <c r="W35" s="404" t="str">
        <f>IF('各会計、関係団体の財政状況及び健全化判断比率'!B29="","",'各会計、関係団体の財政状況及び健全化判断比率'!B29)</f>
        <v>介護保険事業</v>
      </c>
      <c r="X35" s="404"/>
      <c r="Y35" s="404"/>
      <c r="Z35" s="404"/>
      <c r="AA35" s="404"/>
      <c r="AB35" s="404"/>
      <c r="AC35" s="404"/>
      <c r="AD35" s="404"/>
      <c r="AE35" s="404"/>
      <c r="AF35" s="404"/>
      <c r="AG35" s="404"/>
      <c r="AH35" s="404"/>
      <c r="AI35" s="404"/>
      <c r="AJ35" s="404"/>
      <c r="AK35" s="404"/>
      <c r="AL35" s="193"/>
      <c r="AM35" s="405" t="str">
        <f t="shared" ref="AM35:AM43" si="0">IF(AO35="","",AM34+1)</f>
        <v/>
      </c>
      <c r="AN35" s="405"/>
      <c r="AO35" s="404"/>
      <c r="AP35" s="404"/>
      <c r="AQ35" s="404"/>
      <c r="AR35" s="404"/>
      <c r="AS35" s="404"/>
      <c r="AT35" s="404"/>
      <c r="AU35" s="404"/>
      <c r="AV35" s="404"/>
      <c r="AW35" s="404"/>
      <c r="AX35" s="404"/>
      <c r="AY35" s="404"/>
      <c r="AZ35" s="404"/>
      <c r="BA35" s="404"/>
      <c r="BB35" s="404"/>
      <c r="BC35" s="404"/>
      <c r="BD35" s="193"/>
      <c r="BE35" s="405">
        <f t="shared" ref="BE35:BE43" si="1">IF(BG35="","",BE34+1)</f>
        <v>6</v>
      </c>
      <c r="BF35" s="405"/>
      <c r="BG35" s="404" t="str">
        <f>IF('各会計、関係団体の財政状況及び健全化判断比率'!B32="","",'各会計、関係団体の財政状況及び健全化判断比率'!B32)</f>
        <v>農業集落排水事業</v>
      </c>
      <c r="BH35" s="404"/>
      <c r="BI35" s="404"/>
      <c r="BJ35" s="404"/>
      <c r="BK35" s="404"/>
      <c r="BL35" s="404"/>
      <c r="BM35" s="404"/>
      <c r="BN35" s="404"/>
      <c r="BO35" s="404"/>
      <c r="BP35" s="404"/>
      <c r="BQ35" s="404"/>
      <c r="BR35" s="404"/>
      <c r="BS35" s="404"/>
      <c r="BT35" s="404"/>
      <c r="BU35" s="404"/>
      <c r="BV35" s="193"/>
      <c r="BW35" s="405">
        <f t="shared" ref="BW35:BW43" si="2">IF(BY35="","",BW34+1)</f>
        <v>8</v>
      </c>
      <c r="BX35" s="405"/>
      <c r="BY35" s="404" t="str">
        <f>IF('各会計、関係団体の財政状況及び健全化判断比率'!B69="","",'各会計、関係団体の財政状況及び健全化判断比率'!B69)</f>
        <v>人吉下球磨消防組合</v>
      </c>
      <c r="BZ35" s="404"/>
      <c r="CA35" s="404"/>
      <c r="CB35" s="404"/>
      <c r="CC35" s="404"/>
      <c r="CD35" s="404"/>
      <c r="CE35" s="404"/>
      <c r="CF35" s="404"/>
      <c r="CG35" s="404"/>
      <c r="CH35" s="404"/>
      <c r="CI35" s="404"/>
      <c r="CJ35" s="404"/>
      <c r="CK35" s="404"/>
      <c r="CL35" s="404"/>
      <c r="CM35" s="404"/>
      <c r="CN35" s="193"/>
      <c r="CO35" s="405">
        <f t="shared" ref="CO35:CO43" si="3">IF(CQ35="","",CO34+1)</f>
        <v>15</v>
      </c>
      <c r="CP35" s="405"/>
      <c r="CQ35" s="404" t="str">
        <f>IF('各会計、関係団体の財政状況及び健全化判断比率'!BS8="","",'各会計、関係団体の財政状況及び健全化判断比率'!BS8)</f>
        <v>くま川鉄道株式会社</v>
      </c>
      <c r="CR35" s="404"/>
      <c r="CS35" s="404"/>
      <c r="CT35" s="404"/>
      <c r="CU35" s="404"/>
      <c r="CV35" s="404"/>
      <c r="CW35" s="404"/>
      <c r="CX35" s="404"/>
      <c r="CY35" s="404"/>
      <c r="CZ35" s="404"/>
      <c r="DA35" s="404"/>
      <c r="DB35" s="404"/>
      <c r="DC35" s="404"/>
      <c r="DD35" s="404"/>
      <c r="DE35" s="404"/>
      <c r="DF35" s="190"/>
      <c r="DG35" s="406" t="str">
        <f>IF('各会計、関係団体の財政状況及び健全化判断比率'!BR8="","",'各会計、関係団体の財政状況及び健全化判断比率'!BR8)</f>
        <v/>
      </c>
      <c r="DH35" s="406"/>
      <c r="DI35" s="197"/>
      <c r="DJ35" s="165"/>
      <c r="DK35" s="165"/>
      <c r="DL35" s="165"/>
      <c r="DM35" s="165"/>
      <c r="DN35" s="165"/>
      <c r="DO35" s="165"/>
    </row>
    <row r="36" spans="1:119" ht="32.25" customHeight="1">
      <c r="A36" s="166"/>
      <c r="B36" s="192"/>
      <c r="C36" s="405" t="str">
        <f>IF(E36="","",C35+1)</f>
        <v/>
      </c>
      <c r="D36" s="405"/>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93"/>
      <c r="U36" s="405">
        <f t="shared" ref="U36:U43" si="4">IF(W36="","",U35+1)</f>
        <v>4</v>
      </c>
      <c r="V36" s="405"/>
      <c r="W36" s="404" t="str">
        <f>IF('各会計、関係団体の財政状況及び健全化判断比率'!B30="","",'各会計、関係団体の財政状況及び健全化判断比率'!B30)</f>
        <v>後期高齢者医療事業</v>
      </c>
      <c r="X36" s="404"/>
      <c r="Y36" s="404"/>
      <c r="Z36" s="404"/>
      <c r="AA36" s="404"/>
      <c r="AB36" s="404"/>
      <c r="AC36" s="404"/>
      <c r="AD36" s="404"/>
      <c r="AE36" s="404"/>
      <c r="AF36" s="404"/>
      <c r="AG36" s="404"/>
      <c r="AH36" s="404"/>
      <c r="AI36" s="404"/>
      <c r="AJ36" s="404"/>
      <c r="AK36" s="404"/>
      <c r="AL36" s="193"/>
      <c r="AM36" s="405" t="str">
        <f t="shared" si="0"/>
        <v/>
      </c>
      <c r="AN36" s="405"/>
      <c r="AO36" s="404"/>
      <c r="AP36" s="404"/>
      <c r="AQ36" s="404"/>
      <c r="AR36" s="404"/>
      <c r="AS36" s="404"/>
      <c r="AT36" s="404"/>
      <c r="AU36" s="404"/>
      <c r="AV36" s="404"/>
      <c r="AW36" s="404"/>
      <c r="AX36" s="404"/>
      <c r="AY36" s="404"/>
      <c r="AZ36" s="404"/>
      <c r="BA36" s="404"/>
      <c r="BB36" s="404"/>
      <c r="BC36" s="404"/>
      <c r="BD36" s="193"/>
      <c r="BE36" s="405" t="str">
        <f t="shared" si="1"/>
        <v/>
      </c>
      <c r="BF36" s="405"/>
      <c r="BG36" s="404"/>
      <c r="BH36" s="404"/>
      <c r="BI36" s="404"/>
      <c r="BJ36" s="404"/>
      <c r="BK36" s="404"/>
      <c r="BL36" s="404"/>
      <c r="BM36" s="404"/>
      <c r="BN36" s="404"/>
      <c r="BO36" s="404"/>
      <c r="BP36" s="404"/>
      <c r="BQ36" s="404"/>
      <c r="BR36" s="404"/>
      <c r="BS36" s="404"/>
      <c r="BT36" s="404"/>
      <c r="BU36" s="404"/>
      <c r="BV36" s="193"/>
      <c r="BW36" s="405">
        <f t="shared" si="2"/>
        <v>9</v>
      </c>
      <c r="BX36" s="405"/>
      <c r="BY36" s="404" t="str">
        <f>IF('各会計、関係団体の財政状況及び健全化判断比率'!B70="","",'各会計、関係団体の財政状況及び健全化判断比率'!B70)</f>
        <v>人吉球磨広域行政組合（一般会計）</v>
      </c>
      <c r="BZ36" s="404"/>
      <c r="CA36" s="404"/>
      <c r="CB36" s="404"/>
      <c r="CC36" s="404"/>
      <c r="CD36" s="404"/>
      <c r="CE36" s="404"/>
      <c r="CF36" s="404"/>
      <c r="CG36" s="404"/>
      <c r="CH36" s="404"/>
      <c r="CI36" s="404"/>
      <c r="CJ36" s="404"/>
      <c r="CK36" s="404"/>
      <c r="CL36" s="404"/>
      <c r="CM36" s="404"/>
      <c r="CN36" s="193"/>
      <c r="CO36" s="405" t="str">
        <f t="shared" si="3"/>
        <v/>
      </c>
      <c r="CP36" s="405"/>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F36" s="190"/>
      <c r="DG36" s="406" t="str">
        <f>IF('各会計、関係団体の財政状況及び健全化判断比率'!BR9="","",'各会計、関係団体の財政状況及び健全化判断比率'!BR9)</f>
        <v/>
      </c>
      <c r="DH36" s="406"/>
      <c r="DI36" s="197"/>
      <c r="DJ36" s="165"/>
      <c r="DK36" s="165"/>
      <c r="DL36" s="165"/>
      <c r="DM36" s="165"/>
      <c r="DN36" s="165"/>
      <c r="DO36" s="165"/>
    </row>
    <row r="37" spans="1:119" ht="32.25" customHeight="1">
      <c r="A37" s="166"/>
      <c r="B37" s="192"/>
      <c r="C37" s="405" t="str">
        <f>IF(E37="","",C36+1)</f>
        <v/>
      </c>
      <c r="D37" s="405"/>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93"/>
      <c r="U37" s="405" t="str">
        <f t="shared" si="4"/>
        <v/>
      </c>
      <c r="V37" s="405"/>
      <c r="W37" s="404"/>
      <c r="X37" s="404"/>
      <c r="Y37" s="404"/>
      <c r="Z37" s="404"/>
      <c r="AA37" s="404"/>
      <c r="AB37" s="404"/>
      <c r="AC37" s="404"/>
      <c r="AD37" s="404"/>
      <c r="AE37" s="404"/>
      <c r="AF37" s="404"/>
      <c r="AG37" s="404"/>
      <c r="AH37" s="404"/>
      <c r="AI37" s="404"/>
      <c r="AJ37" s="404"/>
      <c r="AK37" s="404"/>
      <c r="AL37" s="193"/>
      <c r="AM37" s="405" t="str">
        <f t="shared" si="0"/>
        <v/>
      </c>
      <c r="AN37" s="405"/>
      <c r="AO37" s="404"/>
      <c r="AP37" s="404"/>
      <c r="AQ37" s="404"/>
      <c r="AR37" s="404"/>
      <c r="AS37" s="404"/>
      <c r="AT37" s="404"/>
      <c r="AU37" s="404"/>
      <c r="AV37" s="404"/>
      <c r="AW37" s="404"/>
      <c r="AX37" s="404"/>
      <c r="AY37" s="404"/>
      <c r="AZ37" s="404"/>
      <c r="BA37" s="404"/>
      <c r="BB37" s="404"/>
      <c r="BC37" s="404"/>
      <c r="BD37" s="193"/>
      <c r="BE37" s="405" t="str">
        <f t="shared" si="1"/>
        <v/>
      </c>
      <c r="BF37" s="405"/>
      <c r="BG37" s="404"/>
      <c r="BH37" s="404"/>
      <c r="BI37" s="404"/>
      <c r="BJ37" s="404"/>
      <c r="BK37" s="404"/>
      <c r="BL37" s="404"/>
      <c r="BM37" s="404"/>
      <c r="BN37" s="404"/>
      <c r="BO37" s="404"/>
      <c r="BP37" s="404"/>
      <c r="BQ37" s="404"/>
      <c r="BR37" s="404"/>
      <c r="BS37" s="404"/>
      <c r="BT37" s="404"/>
      <c r="BU37" s="404"/>
      <c r="BV37" s="193"/>
      <c r="BW37" s="405">
        <f t="shared" si="2"/>
        <v>10</v>
      </c>
      <c r="BX37" s="405"/>
      <c r="BY37" s="404" t="str">
        <f>IF('各会計、関係団体の財政状況及び健全化判断比率'!B71="","",'各会計、関係団体の財政状況及び健全化判断比率'!B71)</f>
        <v>人吉球磨広域行政組合【人吉球磨ふるさと市町村圏特別会計）</v>
      </c>
      <c r="BZ37" s="404"/>
      <c r="CA37" s="404"/>
      <c r="CB37" s="404"/>
      <c r="CC37" s="404"/>
      <c r="CD37" s="404"/>
      <c r="CE37" s="404"/>
      <c r="CF37" s="404"/>
      <c r="CG37" s="404"/>
      <c r="CH37" s="404"/>
      <c r="CI37" s="404"/>
      <c r="CJ37" s="404"/>
      <c r="CK37" s="404"/>
      <c r="CL37" s="404"/>
      <c r="CM37" s="404"/>
      <c r="CN37" s="193"/>
      <c r="CO37" s="405" t="str">
        <f t="shared" si="3"/>
        <v/>
      </c>
      <c r="CP37" s="405"/>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F37" s="190"/>
      <c r="DG37" s="406" t="str">
        <f>IF('各会計、関係団体の財政状況及び健全化判断比率'!BR10="","",'各会計、関係団体の財政状況及び健全化判断比率'!BR10)</f>
        <v/>
      </c>
      <c r="DH37" s="406"/>
      <c r="DI37" s="197"/>
      <c r="DJ37" s="165"/>
      <c r="DK37" s="165"/>
      <c r="DL37" s="165"/>
      <c r="DM37" s="165"/>
      <c r="DN37" s="165"/>
      <c r="DO37" s="165"/>
    </row>
    <row r="38" spans="1:119" ht="32.25" customHeight="1">
      <c r="A38" s="166"/>
      <c r="B38" s="192"/>
      <c r="C38" s="405" t="str">
        <f t="shared" ref="C38:C43" si="5">IF(E38="","",C37+1)</f>
        <v/>
      </c>
      <c r="D38" s="405"/>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93"/>
      <c r="U38" s="405" t="str">
        <f t="shared" si="4"/>
        <v/>
      </c>
      <c r="V38" s="405"/>
      <c r="W38" s="404"/>
      <c r="X38" s="404"/>
      <c r="Y38" s="404"/>
      <c r="Z38" s="404"/>
      <c r="AA38" s="404"/>
      <c r="AB38" s="404"/>
      <c r="AC38" s="404"/>
      <c r="AD38" s="404"/>
      <c r="AE38" s="404"/>
      <c r="AF38" s="404"/>
      <c r="AG38" s="404"/>
      <c r="AH38" s="404"/>
      <c r="AI38" s="404"/>
      <c r="AJ38" s="404"/>
      <c r="AK38" s="404"/>
      <c r="AL38" s="193"/>
      <c r="AM38" s="405" t="str">
        <f t="shared" si="0"/>
        <v/>
      </c>
      <c r="AN38" s="405"/>
      <c r="AO38" s="404"/>
      <c r="AP38" s="404"/>
      <c r="AQ38" s="404"/>
      <c r="AR38" s="404"/>
      <c r="AS38" s="404"/>
      <c r="AT38" s="404"/>
      <c r="AU38" s="404"/>
      <c r="AV38" s="404"/>
      <c r="AW38" s="404"/>
      <c r="AX38" s="404"/>
      <c r="AY38" s="404"/>
      <c r="AZ38" s="404"/>
      <c r="BA38" s="404"/>
      <c r="BB38" s="404"/>
      <c r="BC38" s="404"/>
      <c r="BD38" s="193"/>
      <c r="BE38" s="405" t="str">
        <f t="shared" si="1"/>
        <v/>
      </c>
      <c r="BF38" s="405"/>
      <c r="BG38" s="404"/>
      <c r="BH38" s="404"/>
      <c r="BI38" s="404"/>
      <c r="BJ38" s="404"/>
      <c r="BK38" s="404"/>
      <c r="BL38" s="404"/>
      <c r="BM38" s="404"/>
      <c r="BN38" s="404"/>
      <c r="BO38" s="404"/>
      <c r="BP38" s="404"/>
      <c r="BQ38" s="404"/>
      <c r="BR38" s="404"/>
      <c r="BS38" s="404"/>
      <c r="BT38" s="404"/>
      <c r="BU38" s="404"/>
      <c r="BV38" s="193"/>
      <c r="BW38" s="405">
        <f t="shared" si="2"/>
        <v>11</v>
      </c>
      <c r="BX38" s="405"/>
      <c r="BY38" s="404" t="str">
        <f>IF('各会計、関係団体の財政状況及び健全化判断比率'!B72="","",'各会計、関係団体の財政状況及び健全化判断比率'!B72)</f>
        <v>人吉球磨広域行政組合（特別養護老人ホーム特別会計）</v>
      </c>
      <c r="BZ38" s="404"/>
      <c r="CA38" s="404"/>
      <c r="CB38" s="404"/>
      <c r="CC38" s="404"/>
      <c r="CD38" s="404"/>
      <c r="CE38" s="404"/>
      <c r="CF38" s="404"/>
      <c r="CG38" s="404"/>
      <c r="CH38" s="404"/>
      <c r="CI38" s="404"/>
      <c r="CJ38" s="404"/>
      <c r="CK38" s="404"/>
      <c r="CL38" s="404"/>
      <c r="CM38" s="404"/>
      <c r="CN38" s="193"/>
      <c r="CO38" s="405" t="str">
        <f t="shared" si="3"/>
        <v/>
      </c>
      <c r="CP38" s="405"/>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F38" s="190"/>
      <c r="DG38" s="406" t="str">
        <f>IF('各会計、関係団体の財政状況及び健全化判断比率'!BR11="","",'各会計、関係団体の財政状況及び健全化判断比率'!BR11)</f>
        <v/>
      </c>
      <c r="DH38" s="406"/>
      <c r="DI38" s="197"/>
      <c r="DJ38" s="165"/>
      <c r="DK38" s="165"/>
      <c r="DL38" s="165"/>
      <c r="DM38" s="165"/>
      <c r="DN38" s="165"/>
      <c r="DO38" s="165"/>
    </row>
    <row r="39" spans="1:119" ht="32.25" customHeight="1">
      <c r="A39" s="166"/>
      <c r="B39" s="192"/>
      <c r="C39" s="405" t="str">
        <f t="shared" si="5"/>
        <v/>
      </c>
      <c r="D39" s="405"/>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93"/>
      <c r="U39" s="405" t="str">
        <f t="shared" si="4"/>
        <v/>
      </c>
      <c r="V39" s="405"/>
      <c r="W39" s="404"/>
      <c r="X39" s="404"/>
      <c r="Y39" s="404"/>
      <c r="Z39" s="404"/>
      <c r="AA39" s="404"/>
      <c r="AB39" s="404"/>
      <c r="AC39" s="404"/>
      <c r="AD39" s="404"/>
      <c r="AE39" s="404"/>
      <c r="AF39" s="404"/>
      <c r="AG39" s="404"/>
      <c r="AH39" s="404"/>
      <c r="AI39" s="404"/>
      <c r="AJ39" s="404"/>
      <c r="AK39" s="404"/>
      <c r="AL39" s="193"/>
      <c r="AM39" s="405" t="str">
        <f t="shared" si="0"/>
        <v/>
      </c>
      <c r="AN39" s="405"/>
      <c r="AO39" s="404"/>
      <c r="AP39" s="404"/>
      <c r="AQ39" s="404"/>
      <c r="AR39" s="404"/>
      <c r="AS39" s="404"/>
      <c r="AT39" s="404"/>
      <c r="AU39" s="404"/>
      <c r="AV39" s="404"/>
      <c r="AW39" s="404"/>
      <c r="AX39" s="404"/>
      <c r="AY39" s="404"/>
      <c r="AZ39" s="404"/>
      <c r="BA39" s="404"/>
      <c r="BB39" s="404"/>
      <c r="BC39" s="404"/>
      <c r="BD39" s="193"/>
      <c r="BE39" s="405" t="str">
        <f t="shared" si="1"/>
        <v/>
      </c>
      <c r="BF39" s="405"/>
      <c r="BG39" s="404"/>
      <c r="BH39" s="404"/>
      <c r="BI39" s="404"/>
      <c r="BJ39" s="404"/>
      <c r="BK39" s="404"/>
      <c r="BL39" s="404"/>
      <c r="BM39" s="404"/>
      <c r="BN39" s="404"/>
      <c r="BO39" s="404"/>
      <c r="BP39" s="404"/>
      <c r="BQ39" s="404"/>
      <c r="BR39" s="404"/>
      <c r="BS39" s="404"/>
      <c r="BT39" s="404"/>
      <c r="BU39" s="404"/>
      <c r="BV39" s="193"/>
      <c r="BW39" s="405">
        <f t="shared" si="2"/>
        <v>12</v>
      </c>
      <c r="BX39" s="405"/>
      <c r="BY39" s="404" t="str">
        <f>IF('各会計、関係団体の財政状況及び健全化判断比率'!B73="","",'各会計、関係団体の財政状況及び健全化判断比率'!B73)</f>
        <v>熊本県後期高齢者医療広域連合（一般会計）</v>
      </c>
      <c r="BZ39" s="404"/>
      <c r="CA39" s="404"/>
      <c r="CB39" s="404"/>
      <c r="CC39" s="404"/>
      <c r="CD39" s="404"/>
      <c r="CE39" s="404"/>
      <c r="CF39" s="404"/>
      <c r="CG39" s="404"/>
      <c r="CH39" s="404"/>
      <c r="CI39" s="404"/>
      <c r="CJ39" s="404"/>
      <c r="CK39" s="404"/>
      <c r="CL39" s="404"/>
      <c r="CM39" s="404"/>
      <c r="CN39" s="193"/>
      <c r="CO39" s="405" t="str">
        <f t="shared" si="3"/>
        <v/>
      </c>
      <c r="CP39" s="405"/>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F39" s="190"/>
      <c r="DG39" s="406" t="str">
        <f>IF('各会計、関係団体の財政状況及び健全化判断比率'!BR12="","",'各会計、関係団体の財政状況及び健全化判断比率'!BR12)</f>
        <v/>
      </c>
      <c r="DH39" s="406"/>
      <c r="DI39" s="197"/>
      <c r="DJ39" s="165"/>
      <c r="DK39" s="165"/>
      <c r="DL39" s="165"/>
      <c r="DM39" s="165"/>
      <c r="DN39" s="165"/>
      <c r="DO39" s="165"/>
    </row>
    <row r="40" spans="1:119" ht="32.25" customHeight="1">
      <c r="A40" s="166"/>
      <c r="B40" s="192"/>
      <c r="C40" s="405" t="str">
        <f t="shared" si="5"/>
        <v/>
      </c>
      <c r="D40" s="405"/>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93"/>
      <c r="U40" s="405" t="str">
        <f t="shared" si="4"/>
        <v/>
      </c>
      <c r="V40" s="405"/>
      <c r="W40" s="404"/>
      <c r="X40" s="404"/>
      <c r="Y40" s="404"/>
      <c r="Z40" s="404"/>
      <c r="AA40" s="404"/>
      <c r="AB40" s="404"/>
      <c r="AC40" s="404"/>
      <c r="AD40" s="404"/>
      <c r="AE40" s="404"/>
      <c r="AF40" s="404"/>
      <c r="AG40" s="404"/>
      <c r="AH40" s="404"/>
      <c r="AI40" s="404"/>
      <c r="AJ40" s="404"/>
      <c r="AK40" s="404"/>
      <c r="AL40" s="193"/>
      <c r="AM40" s="405" t="str">
        <f t="shared" si="0"/>
        <v/>
      </c>
      <c r="AN40" s="405"/>
      <c r="AO40" s="404"/>
      <c r="AP40" s="404"/>
      <c r="AQ40" s="404"/>
      <c r="AR40" s="404"/>
      <c r="AS40" s="404"/>
      <c r="AT40" s="404"/>
      <c r="AU40" s="404"/>
      <c r="AV40" s="404"/>
      <c r="AW40" s="404"/>
      <c r="AX40" s="404"/>
      <c r="AY40" s="404"/>
      <c r="AZ40" s="404"/>
      <c r="BA40" s="404"/>
      <c r="BB40" s="404"/>
      <c r="BC40" s="404"/>
      <c r="BD40" s="193"/>
      <c r="BE40" s="405" t="str">
        <f t="shared" si="1"/>
        <v/>
      </c>
      <c r="BF40" s="405"/>
      <c r="BG40" s="404"/>
      <c r="BH40" s="404"/>
      <c r="BI40" s="404"/>
      <c r="BJ40" s="404"/>
      <c r="BK40" s="404"/>
      <c r="BL40" s="404"/>
      <c r="BM40" s="404"/>
      <c r="BN40" s="404"/>
      <c r="BO40" s="404"/>
      <c r="BP40" s="404"/>
      <c r="BQ40" s="404"/>
      <c r="BR40" s="404"/>
      <c r="BS40" s="404"/>
      <c r="BT40" s="404"/>
      <c r="BU40" s="404"/>
      <c r="BV40" s="193"/>
      <c r="BW40" s="405">
        <f t="shared" si="2"/>
        <v>13</v>
      </c>
      <c r="BX40" s="405"/>
      <c r="BY40" s="404" t="str">
        <f>IF('各会計、関係団体の財政状況及び健全化判断比率'!B74="","",'各会計、関係団体の財政状況及び健全化判断比率'!B74)</f>
        <v>熊本県後期高齢者医療広域連合（後期高齢者医療特別会計）</v>
      </c>
      <c r="BZ40" s="404"/>
      <c r="CA40" s="404"/>
      <c r="CB40" s="404"/>
      <c r="CC40" s="404"/>
      <c r="CD40" s="404"/>
      <c r="CE40" s="404"/>
      <c r="CF40" s="404"/>
      <c r="CG40" s="404"/>
      <c r="CH40" s="404"/>
      <c r="CI40" s="404"/>
      <c r="CJ40" s="404"/>
      <c r="CK40" s="404"/>
      <c r="CL40" s="404"/>
      <c r="CM40" s="404"/>
      <c r="CN40" s="193"/>
      <c r="CO40" s="405" t="str">
        <f t="shared" si="3"/>
        <v/>
      </c>
      <c r="CP40" s="405"/>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F40" s="190"/>
      <c r="DG40" s="406" t="str">
        <f>IF('各会計、関係団体の財政状況及び健全化判断比率'!BR13="","",'各会計、関係団体の財政状況及び健全化判断比率'!BR13)</f>
        <v/>
      </c>
      <c r="DH40" s="406"/>
      <c r="DI40" s="197"/>
      <c r="DJ40" s="165"/>
      <c r="DK40" s="165"/>
      <c r="DL40" s="165"/>
      <c r="DM40" s="165"/>
      <c r="DN40" s="165"/>
      <c r="DO40" s="165"/>
    </row>
    <row r="41" spans="1:119" ht="32.25" customHeight="1">
      <c r="A41" s="166"/>
      <c r="B41" s="192"/>
      <c r="C41" s="405" t="str">
        <f t="shared" si="5"/>
        <v/>
      </c>
      <c r="D41" s="405"/>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93"/>
      <c r="U41" s="405" t="str">
        <f t="shared" si="4"/>
        <v/>
      </c>
      <c r="V41" s="405"/>
      <c r="W41" s="404"/>
      <c r="X41" s="404"/>
      <c r="Y41" s="404"/>
      <c r="Z41" s="404"/>
      <c r="AA41" s="404"/>
      <c r="AB41" s="404"/>
      <c r="AC41" s="404"/>
      <c r="AD41" s="404"/>
      <c r="AE41" s="404"/>
      <c r="AF41" s="404"/>
      <c r="AG41" s="404"/>
      <c r="AH41" s="404"/>
      <c r="AI41" s="404"/>
      <c r="AJ41" s="404"/>
      <c r="AK41" s="404"/>
      <c r="AL41" s="193"/>
      <c r="AM41" s="405" t="str">
        <f t="shared" si="0"/>
        <v/>
      </c>
      <c r="AN41" s="405"/>
      <c r="AO41" s="404"/>
      <c r="AP41" s="404"/>
      <c r="AQ41" s="404"/>
      <c r="AR41" s="404"/>
      <c r="AS41" s="404"/>
      <c r="AT41" s="404"/>
      <c r="AU41" s="404"/>
      <c r="AV41" s="404"/>
      <c r="AW41" s="404"/>
      <c r="AX41" s="404"/>
      <c r="AY41" s="404"/>
      <c r="AZ41" s="404"/>
      <c r="BA41" s="404"/>
      <c r="BB41" s="404"/>
      <c r="BC41" s="404"/>
      <c r="BD41" s="193"/>
      <c r="BE41" s="405" t="str">
        <f t="shared" si="1"/>
        <v/>
      </c>
      <c r="BF41" s="405"/>
      <c r="BG41" s="404"/>
      <c r="BH41" s="404"/>
      <c r="BI41" s="404"/>
      <c r="BJ41" s="404"/>
      <c r="BK41" s="404"/>
      <c r="BL41" s="404"/>
      <c r="BM41" s="404"/>
      <c r="BN41" s="404"/>
      <c r="BO41" s="404"/>
      <c r="BP41" s="404"/>
      <c r="BQ41" s="404"/>
      <c r="BR41" s="404"/>
      <c r="BS41" s="404"/>
      <c r="BT41" s="404"/>
      <c r="BU41" s="404"/>
      <c r="BV41" s="193"/>
      <c r="BW41" s="405" t="str">
        <f t="shared" si="2"/>
        <v/>
      </c>
      <c r="BX41" s="405"/>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93"/>
      <c r="CO41" s="405" t="str">
        <f t="shared" si="3"/>
        <v/>
      </c>
      <c r="CP41" s="405"/>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F41" s="190"/>
      <c r="DG41" s="406" t="str">
        <f>IF('各会計、関係団体の財政状況及び健全化判断比率'!BR14="","",'各会計、関係団体の財政状況及び健全化判断比率'!BR14)</f>
        <v/>
      </c>
      <c r="DH41" s="406"/>
      <c r="DI41" s="197"/>
      <c r="DJ41" s="165"/>
      <c r="DK41" s="165"/>
      <c r="DL41" s="165"/>
      <c r="DM41" s="165"/>
      <c r="DN41" s="165"/>
      <c r="DO41" s="165"/>
    </row>
    <row r="42" spans="1:119" ht="32.25" customHeight="1">
      <c r="A42" s="165"/>
      <c r="B42" s="192"/>
      <c r="C42" s="405" t="str">
        <f t="shared" si="5"/>
        <v/>
      </c>
      <c r="D42" s="405"/>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93"/>
      <c r="U42" s="405" t="str">
        <f t="shared" si="4"/>
        <v/>
      </c>
      <c r="V42" s="405"/>
      <c r="W42" s="404"/>
      <c r="X42" s="404"/>
      <c r="Y42" s="404"/>
      <c r="Z42" s="404"/>
      <c r="AA42" s="404"/>
      <c r="AB42" s="404"/>
      <c r="AC42" s="404"/>
      <c r="AD42" s="404"/>
      <c r="AE42" s="404"/>
      <c r="AF42" s="404"/>
      <c r="AG42" s="404"/>
      <c r="AH42" s="404"/>
      <c r="AI42" s="404"/>
      <c r="AJ42" s="404"/>
      <c r="AK42" s="404"/>
      <c r="AL42" s="193"/>
      <c r="AM42" s="405" t="str">
        <f t="shared" si="0"/>
        <v/>
      </c>
      <c r="AN42" s="405"/>
      <c r="AO42" s="404"/>
      <c r="AP42" s="404"/>
      <c r="AQ42" s="404"/>
      <c r="AR42" s="404"/>
      <c r="AS42" s="404"/>
      <c r="AT42" s="404"/>
      <c r="AU42" s="404"/>
      <c r="AV42" s="404"/>
      <c r="AW42" s="404"/>
      <c r="AX42" s="404"/>
      <c r="AY42" s="404"/>
      <c r="AZ42" s="404"/>
      <c r="BA42" s="404"/>
      <c r="BB42" s="404"/>
      <c r="BC42" s="404"/>
      <c r="BD42" s="193"/>
      <c r="BE42" s="405" t="str">
        <f t="shared" si="1"/>
        <v/>
      </c>
      <c r="BF42" s="405"/>
      <c r="BG42" s="404"/>
      <c r="BH42" s="404"/>
      <c r="BI42" s="404"/>
      <c r="BJ42" s="404"/>
      <c r="BK42" s="404"/>
      <c r="BL42" s="404"/>
      <c r="BM42" s="404"/>
      <c r="BN42" s="404"/>
      <c r="BO42" s="404"/>
      <c r="BP42" s="404"/>
      <c r="BQ42" s="404"/>
      <c r="BR42" s="404"/>
      <c r="BS42" s="404"/>
      <c r="BT42" s="404"/>
      <c r="BU42" s="404"/>
      <c r="BV42" s="193"/>
      <c r="BW42" s="405" t="str">
        <f t="shared" si="2"/>
        <v/>
      </c>
      <c r="BX42" s="405"/>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93"/>
      <c r="CO42" s="405" t="str">
        <f t="shared" si="3"/>
        <v/>
      </c>
      <c r="CP42" s="405"/>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F42" s="190"/>
      <c r="DG42" s="406" t="str">
        <f>IF('各会計、関係団体の財政状況及び健全化判断比率'!BR15="","",'各会計、関係団体の財政状況及び健全化判断比率'!BR15)</f>
        <v/>
      </c>
      <c r="DH42" s="406"/>
      <c r="DI42" s="197"/>
      <c r="DJ42" s="165"/>
      <c r="DK42" s="165"/>
      <c r="DL42" s="165"/>
      <c r="DM42" s="165"/>
      <c r="DN42" s="165"/>
      <c r="DO42" s="165"/>
    </row>
    <row r="43" spans="1:119" ht="32.25" customHeight="1">
      <c r="A43" s="165"/>
      <c r="B43" s="192"/>
      <c r="C43" s="405" t="str">
        <f t="shared" si="5"/>
        <v/>
      </c>
      <c r="D43" s="405"/>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93"/>
      <c r="U43" s="405" t="str">
        <f t="shared" si="4"/>
        <v/>
      </c>
      <c r="V43" s="405"/>
      <c r="W43" s="404"/>
      <c r="X43" s="404"/>
      <c r="Y43" s="404"/>
      <c r="Z43" s="404"/>
      <c r="AA43" s="404"/>
      <c r="AB43" s="404"/>
      <c r="AC43" s="404"/>
      <c r="AD43" s="404"/>
      <c r="AE43" s="404"/>
      <c r="AF43" s="404"/>
      <c r="AG43" s="404"/>
      <c r="AH43" s="404"/>
      <c r="AI43" s="404"/>
      <c r="AJ43" s="404"/>
      <c r="AK43" s="404"/>
      <c r="AL43" s="193"/>
      <c r="AM43" s="405" t="str">
        <f t="shared" si="0"/>
        <v/>
      </c>
      <c r="AN43" s="405"/>
      <c r="AO43" s="404"/>
      <c r="AP43" s="404"/>
      <c r="AQ43" s="404"/>
      <c r="AR43" s="404"/>
      <c r="AS43" s="404"/>
      <c r="AT43" s="404"/>
      <c r="AU43" s="404"/>
      <c r="AV43" s="404"/>
      <c r="AW43" s="404"/>
      <c r="AX43" s="404"/>
      <c r="AY43" s="404"/>
      <c r="AZ43" s="404"/>
      <c r="BA43" s="404"/>
      <c r="BB43" s="404"/>
      <c r="BC43" s="404"/>
      <c r="BD43" s="193"/>
      <c r="BE43" s="405" t="str">
        <f t="shared" si="1"/>
        <v/>
      </c>
      <c r="BF43" s="405"/>
      <c r="BG43" s="404"/>
      <c r="BH43" s="404"/>
      <c r="BI43" s="404"/>
      <c r="BJ43" s="404"/>
      <c r="BK43" s="404"/>
      <c r="BL43" s="404"/>
      <c r="BM43" s="404"/>
      <c r="BN43" s="404"/>
      <c r="BO43" s="404"/>
      <c r="BP43" s="404"/>
      <c r="BQ43" s="404"/>
      <c r="BR43" s="404"/>
      <c r="BS43" s="404"/>
      <c r="BT43" s="404"/>
      <c r="BU43" s="404"/>
      <c r="BV43" s="193"/>
      <c r="BW43" s="405" t="str">
        <f t="shared" si="2"/>
        <v/>
      </c>
      <c r="BX43" s="405"/>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93"/>
      <c r="CO43" s="405" t="str">
        <f t="shared" si="3"/>
        <v/>
      </c>
      <c r="CP43" s="405"/>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F43" s="190"/>
      <c r="DG43" s="406" t="str">
        <f>IF('各会計、関係団体の財政状況及び健全化判断比率'!BR16="","",'各会計、関係団体の財政状況及び健全化判断比率'!BR16)</f>
        <v/>
      </c>
      <c r="DH43" s="40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ZMFe2NFLlndZ0wKgA8vYMMjGm7STHnR9eAfkmGn9YQs+CUZ6YyzmF+EGS0T2tZXDumeCggSgTz+LEBxyFhAPw==" saltValue="HzXOu+sXH2Qao3mR++KT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4" t="s">
        <v>205</v>
      </c>
      <c r="DI1" s="775"/>
      <c r="DJ1" s="775"/>
      <c r="DK1" s="775"/>
      <c r="DL1" s="775"/>
      <c r="DM1" s="775"/>
      <c r="DN1" s="776"/>
      <c r="DO1" s="205"/>
      <c r="DP1" s="774" t="s">
        <v>206</v>
      </c>
      <c r="DQ1" s="775"/>
      <c r="DR1" s="775"/>
      <c r="DS1" s="775"/>
      <c r="DT1" s="775"/>
      <c r="DU1" s="775"/>
      <c r="DV1" s="775"/>
      <c r="DW1" s="775"/>
      <c r="DX1" s="775"/>
      <c r="DY1" s="775"/>
      <c r="DZ1" s="775"/>
      <c r="EA1" s="775"/>
      <c r="EB1" s="775"/>
      <c r="EC1" s="776"/>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6" t="s">
        <v>208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6" t="s">
        <v>209</v>
      </c>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8"/>
      <c r="CD3" s="759" t="s">
        <v>210</v>
      </c>
      <c r="CE3" s="760"/>
      <c r="CF3" s="760"/>
      <c r="CG3" s="760"/>
      <c r="CH3" s="760"/>
      <c r="CI3" s="760"/>
      <c r="CJ3" s="760"/>
      <c r="CK3" s="760"/>
      <c r="CL3" s="760"/>
      <c r="CM3" s="760"/>
      <c r="CN3" s="760"/>
      <c r="CO3" s="760"/>
      <c r="CP3" s="760"/>
      <c r="CQ3" s="760"/>
      <c r="CR3" s="760"/>
      <c r="CS3" s="760"/>
      <c r="CT3" s="760"/>
      <c r="CU3" s="760"/>
      <c r="CV3" s="760"/>
      <c r="CW3" s="760"/>
      <c r="CX3" s="760"/>
      <c r="CY3" s="760"/>
      <c r="CZ3" s="760"/>
      <c r="DA3" s="760"/>
      <c r="DB3" s="760"/>
      <c r="DC3" s="760"/>
      <c r="DD3" s="760"/>
      <c r="DE3" s="760"/>
      <c r="DF3" s="760"/>
      <c r="DG3" s="760"/>
      <c r="DH3" s="760"/>
      <c r="DI3" s="760"/>
      <c r="DJ3" s="760"/>
      <c r="DK3" s="760"/>
      <c r="DL3" s="760"/>
      <c r="DM3" s="760"/>
      <c r="DN3" s="760"/>
      <c r="DO3" s="760"/>
      <c r="DP3" s="760"/>
      <c r="DQ3" s="760"/>
      <c r="DR3" s="760"/>
      <c r="DS3" s="760"/>
      <c r="DT3" s="760"/>
      <c r="DU3" s="760"/>
      <c r="DV3" s="760"/>
      <c r="DW3" s="760"/>
      <c r="DX3" s="760"/>
      <c r="DY3" s="760"/>
      <c r="DZ3" s="760"/>
      <c r="EA3" s="760"/>
      <c r="EB3" s="760"/>
      <c r="EC3" s="761"/>
    </row>
    <row r="4" spans="2:143" ht="11.25" customHeight="1">
      <c r="B4" s="716" t="s">
        <v>1</v>
      </c>
      <c r="C4" s="717"/>
      <c r="D4" s="717"/>
      <c r="E4" s="717"/>
      <c r="F4" s="717"/>
      <c r="G4" s="717"/>
      <c r="H4" s="717"/>
      <c r="I4" s="717"/>
      <c r="J4" s="717"/>
      <c r="K4" s="717"/>
      <c r="L4" s="717"/>
      <c r="M4" s="717"/>
      <c r="N4" s="717"/>
      <c r="O4" s="717"/>
      <c r="P4" s="717"/>
      <c r="Q4" s="718"/>
      <c r="R4" s="716" t="s">
        <v>211</v>
      </c>
      <c r="S4" s="717"/>
      <c r="T4" s="717"/>
      <c r="U4" s="717"/>
      <c r="V4" s="717"/>
      <c r="W4" s="717"/>
      <c r="X4" s="717"/>
      <c r="Y4" s="718"/>
      <c r="Z4" s="716" t="s">
        <v>212</v>
      </c>
      <c r="AA4" s="717"/>
      <c r="AB4" s="717"/>
      <c r="AC4" s="718"/>
      <c r="AD4" s="716" t="s">
        <v>213</v>
      </c>
      <c r="AE4" s="717"/>
      <c r="AF4" s="717"/>
      <c r="AG4" s="717"/>
      <c r="AH4" s="717"/>
      <c r="AI4" s="717"/>
      <c r="AJ4" s="717"/>
      <c r="AK4" s="718"/>
      <c r="AL4" s="716" t="s">
        <v>212</v>
      </c>
      <c r="AM4" s="717"/>
      <c r="AN4" s="717"/>
      <c r="AO4" s="718"/>
      <c r="AP4" s="777" t="s">
        <v>214</v>
      </c>
      <c r="AQ4" s="777"/>
      <c r="AR4" s="777"/>
      <c r="AS4" s="777"/>
      <c r="AT4" s="777"/>
      <c r="AU4" s="777"/>
      <c r="AV4" s="777"/>
      <c r="AW4" s="777"/>
      <c r="AX4" s="777"/>
      <c r="AY4" s="777"/>
      <c r="AZ4" s="777"/>
      <c r="BA4" s="777"/>
      <c r="BB4" s="777"/>
      <c r="BC4" s="777"/>
      <c r="BD4" s="777"/>
      <c r="BE4" s="777"/>
      <c r="BF4" s="777"/>
      <c r="BG4" s="777" t="s">
        <v>215</v>
      </c>
      <c r="BH4" s="777"/>
      <c r="BI4" s="777"/>
      <c r="BJ4" s="777"/>
      <c r="BK4" s="777"/>
      <c r="BL4" s="777"/>
      <c r="BM4" s="777"/>
      <c r="BN4" s="777"/>
      <c r="BO4" s="777" t="s">
        <v>212</v>
      </c>
      <c r="BP4" s="777"/>
      <c r="BQ4" s="777"/>
      <c r="BR4" s="777"/>
      <c r="BS4" s="777" t="s">
        <v>216</v>
      </c>
      <c r="BT4" s="777"/>
      <c r="BU4" s="777"/>
      <c r="BV4" s="777"/>
      <c r="BW4" s="777"/>
      <c r="BX4" s="777"/>
      <c r="BY4" s="777"/>
      <c r="BZ4" s="777"/>
      <c r="CA4" s="777"/>
      <c r="CB4" s="777"/>
      <c r="CD4" s="759" t="s">
        <v>217</v>
      </c>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760"/>
      <c r="EB4" s="760"/>
      <c r="EC4" s="761"/>
    </row>
    <row r="5" spans="2:143" s="209" customFormat="1" ht="11.25" customHeight="1">
      <c r="B5" s="741" t="s">
        <v>218</v>
      </c>
      <c r="C5" s="742"/>
      <c r="D5" s="742"/>
      <c r="E5" s="742"/>
      <c r="F5" s="742"/>
      <c r="G5" s="742"/>
      <c r="H5" s="742"/>
      <c r="I5" s="742"/>
      <c r="J5" s="742"/>
      <c r="K5" s="742"/>
      <c r="L5" s="742"/>
      <c r="M5" s="742"/>
      <c r="N5" s="742"/>
      <c r="O5" s="742"/>
      <c r="P5" s="742"/>
      <c r="Q5" s="743"/>
      <c r="R5" s="707">
        <v>214117</v>
      </c>
      <c r="S5" s="708"/>
      <c r="T5" s="708"/>
      <c r="U5" s="708"/>
      <c r="V5" s="708"/>
      <c r="W5" s="708"/>
      <c r="X5" s="708"/>
      <c r="Y5" s="754"/>
      <c r="Z5" s="772">
        <v>6.1</v>
      </c>
      <c r="AA5" s="772"/>
      <c r="AB5" s="772"/>
      <c r="AC5" s="772"/>
      <c r="AD5" s="773">
        <v>214117</v>
      </c>
      <c r="AE5" s="773"/>
      <c r="AF5" s="773"/>
      <c r="AG5" s="773"/>
      <c r="AH5" s="773"/>
      <c r="AI5" s="773"/>
      <c r="AJ5" s="773"/>
      <c r="AK5" s="773"/>
      <c r="AL5" s="755">
        <v>11.8</v>
      </c>
      <c r="AM5" s="724"/>
      <c r="AN5" s="724"/>
      <c r="AO5" s="756"/>
      <c r="AP5" s="741" t="s">
        <v>219</v>
      </c>
      <c r="AQ5" s="742"/>
      <c r="AR5" s="742"/>
      <c r="AS5" s="742"/>
      <c r="AT5" s="742"/>
      <c r="AU5" s="742"/>
      <c r="AV5" s="742"/>
      <c r="AW5" s="742"/>
      <c r="AX5" s="742"/>
      <c r="AY5" s="742"/>
      <c r="AZ5" s="742"/>
      <c r="BA5" s="742"/>
      <c r="BB5" s="742"/>
      <c r="BC5" s="742"/>
      <c r="BD5" s="742"/>
      <c r="BE5" s="742"/>
      <c r="BF5" s="743"/>
      <c r="BG5" s="642">
        <v>213583</v>
      </c>
      <c r="BH5" s="645"/>
      <c r="BI5" s="645"/>
      <c r="BJ5" s="645"/>
      <c r="BK5" s="645"/>
      <c r="BL5" s="645"/>
      <c r="BM5" s="645"/>
      <c r="BN5" s="646"/>
      <c r="BO5" s="704">
        <v>99.8</v>
      </c>
      <c r="BP5" s="704"/>
      <c r="BQ5" s="704"/>
      <c r="BR5" s="704"/>
      <c r="BS5" s="705" t="s">
        <v>124</v>
      </c>
      <c r="BT5" s="705"/>
      <c r="BU5" s="705"/>
      <c r="BV5" s="705"/>
      <c r="BW5" s="705"/>
      <c r="BX5" s="705"/>
      <c r="BY5" s="705"/>
      <c r="BZ5" s="705"/>
      <c r="CA5" s="705"/>
      <c r="CB5" s="746"/>
      <c r="CD5" s="759" t="s">
        <v>214</v>
      </c>
      <c r="CE5" s="760"/>
      <c r="CF5" s="760"/>
      <c r="CG5" s="760"/>
      <c r="CH5" s="760"/>
      <c r="CI5" s="760"/>
      <c r="CJ5" s="760"/>
      <c r="CK5" s="760"/>
      <c r="CL5" s="760"/>
      <c r="CM5" s="760"/>
      <c r="CN5" s="760"/>
      <c r="CO5" s="760"/>
      <c r="CP5" s="760"/>
      <c r="CQ5" s="761"/>
      <c r="CR5" s="759" t="s">
        <v>220</v>
      </c>
      <c r="CS5" s="760"/>
      <c r="CT5" s="760"/>
      <c r="CU5" s="760"/>
      <c r="CV5" s="760"/>
      <c r="CW5" s="760"/>
      <c r="CX5" s="760"/>
      <c r="CY5" s="761"/>
      <c r="CZ5" s="759" t="s">
        <v>212</v>
      </c>
      <c r="DA5" s="760"/>
      <c r="DB5" s="760"/>
      <c r="DC5" s="761"/>
      <c r="DD5" s="759" t="s">
        <v>221</v>
      </c>
      <c r="DE5" s="760"/>
      <c r="DF5" s="760"/>
      <c r="DG5" s="760"/>
      <c r="DH5" s="760"/>
      <c r="DI5" s="760"/>
      <c r="DJ5" s="760"/>
      <c r="DK5" s="760"/>
      <c r="DL5" s="760"/>
      <c r="DM5" s="760"/>
      <c r="DN5" s="760"/>
      <c r="DO5" s="760"/>
      <c r="DP5" s="761"/>
      <c r="DQ5" s="759" t="s">
        <v>222</v>
      </c>
      <c r="DR5" s="760"/>
      <c r="DS5" s="760"/>
      <c r="DT5" s="760"/>
      <c r="DU5" s="760"/>
      <c r="DV5" s="760"/>
      <c r="DW5" s="760"/>
      <c r="DX5" s="760"/>
      <c r="DY5" s="760"/>
      <c r="DZ5" s="760"/>
      <c r="EA5" s="760"/>
      <c r="EB5" s="760"/>
      <c r="EC5" s="761"/>
    </row>
    <row r="6" spans="2:143" ht="11.25" customHeight="1">
      <c r="B6" s="639" t="s">
        <v>223</v>
      </c>
      <c r="C6" s="640"/>
      <c r="D6" s="640"/>
      <c r="E6" s="640"/>
      <c r="F6" s="640"/>
      <c r="G6" s="640"/>
      <c r="H6" s="640"/>
      <c r="I6" s="640"/>
      <c r="J6" s="640"/>
      <c r="K6" s="640"/>
      <c r="L6" s="640"/>
      <c r="M6" s="640"/>
      <c r="N6" s="640"/>
      <c r="O6" s="640"/>
      <c r="P6" s="640"/>
      <c r="Q6" s="641"/>
      <c r="R6" s="642">
        <v>35742</v>
      </c>
      <c r="S6" s="645"/>
      <c r="T6" s="645"/>
      <c r="U6" s="645"/>
      <c r="V6" s="645"/>
      <c r="W6" s="645"/>
      <c r="X6" s="645"/>
      <c r="Y6" s="646"/>
      <c r="Z6" s="704">
        <v>1</v>
      </c>
      <c r="AA6" s="704"/>
      <c r="AB6" s="704"/>
      <c r="AC6" s="704"/>
      <c r="AD6" s="705">
        <v>35742</v>
      </c>
      <c r="AE6" s="705"/>
      <c r="AF6" s="705"/>
      <c r="AG6" s="705"/>
      <c r="AH6" s="705"/>
      <c r="AI6" s="705"/>
      <c r="AJ6" s="705"/>
      <c r="AK6" s="705"/>
      <c r="AL6" s="647">
        <v>2</v>
      </c>
      <c r="AM6" s="648"/>
      <c r="AN6" s="648"/>
      <c r="AO6" s="706"/>
      <c r="AP6" s="639" t="s">
        <v>224</v>
      </c>
      <c r="AQ6" s="640"/>
      <c r="AR6" s="640"/>
      <c r="AS6" s="640"/>
      <c r="AT6" s="640"/>
      <c r="AU6" s="640"/>
      <c r="AV6" s="640"/>
      <c r="AW6" s="640"/>
      <c r="AX6" s="640"/>
      <c r="AY6" s="640"/>
      <c r="AZ6" s="640"/>
      <c r="BA6" s="640"/>
      <c r="BB6" s="640"/>
      <c r="BC6" s="640"/>
      <c r="BD6" s="640"/>
      <c r="BE6" s="640"/>
      <c r="BF6" s="641"/>
      <c r="BG6" s="642">
        <v>213583</v>
      </c>
      <c r="BH6" s="645"/>
      <c r="BI6" s="645"/>
      <c r="BJ6" s="645"/>
      <c r="BK6" s="645"/>
      <c r="BL6" s="645"/>
      <c r="BM6" s="645"/>
      <c r="BN6" s="646"/>
      <c r="BO6" s="704">
        <v>99.8</v>
      </c>
      <c r="BP6" s="704"/>
      <c r="BQ6" s="704"/>
      <c r="BR6" s="704"/>
      <c r="BS6" s="705" t="s">
        <v>124</v>
      </c>
      <c r="BT6" s="705"/>
      <c r="BU6" s="705"/>
      <c r="BV6" s="705"/>
      <c r="BW6" s="705"/>
      <c r="BX6" s="705"/>
      <c r="BY6" s="705"/>
      <c r="BZ6" s="705"/>
      <c r="CA6" s="705"/>
      <c r="CB6" s="746"/>
      <c r="CD6" s="713" t="s">
        <v>225</v>
      </c>
      <c r="CE6" s="714"/>
      <c r="CF6" s="714"/>
      <c r="CG6" s="714"/>
      <c r="CH6" s="714"/>
      <c r="CI6" s="714"/>
      <c r="CJ6" s="714"/>
      <c r="CK6" s="714"/>
      <c r="CL6" s="714"/>
      <c r="CM6" s="714"/>
      <c r="CN6" s="714"/>
      <c r="CO6" s="714"/>
      <c r="CP6" s="714"/>
      <c r="CQ6" s="715"/>
      <c r="CR6" s="642">
        <v>59436</v>
      </c>
      <c r="CS6" s="645"/>
      <c r="CT6" s="645"/>
      <c r="CU6" s="645"/>
      <c r="CV6" s="645"/>
      <c r="CW6" s="645"/>
      <c r="CX6" s="645"/>
      <c r="CY6" s="646"/>
      <c r="CZ6" s="755">
        <v>1.8</v>
      </c>
      <c r="DA6" s="724"/>
      <c r="DB6" s="724"/>
      <c r="DC6" s="758"/>
      <c r="DD6" s="650" t="s">
        <v>124</v>
      </c>
      <c r="DE6" s="645"/>
      <c r="DF6" s="645"/>
      <c r="DG6" s="645"/>
      <c r="DH6" s="645"/>
      <c r="DI6" s="645"/>
      <c r="DJ6" s="645"/>
      <c r="DK6" s="645"/>
      <c r="DL6" s="645"/>
      <c r="DM6" s="645"/>
      <c r="DN6" s="645"/>
      <c r="DO6" s="645"/>
      <c r="DP6" s="646"/>
      <c r="DQ6" s="650">
        <v>59436</v>
      </c>
      <c r="DR6" s="645"/>
      <c r="DS6" s="645"/>
      <c r="DT6" s="645"/>
      <c r="DU6" s="645"/>
      <c r="DV6" s="645"/>
      <c r="DW6" s="645"/>
      <c r="DX6" s="645"/>
      <c r="DY6" s="645"/>
      <c r="DZ6" s="645"/>
      <c r="EA6" s="645"/>
      <c r="EB6" s="645"/>
      <c r="EC6" s="685"/>
    </row>
    <row r="7" spans="2:143" ht="11.25" customHeight="1">
      <c r="B7" s="639" t="s">
        <v>226</v>
      </c>
      <c r="C7" s="640"/>
      <c r="D7" s="640"/>
      <c r="E7" s="640"/>
      <c r="F7" s="640"/>
      <c r="G7" s="640"/>
      <c r="H7" s="640"/>
      <c r="I7" s="640"/>
      <c r="J7" s="640"/>
      <c r="K7" s="640"/>
      <c r="L7" s="640"/>
      <c r="M7" s="640"/>
      <c r="N7" s="640"/>
      <c r="O7" s="640"/>
      <c r="P7" s="640"/>
      <c r="Q7" s="641"/>
      <c r="R7" s="642">
        <v>334</v>
      </c>
      <c r="S7" s="645"/>
      <c r="T7" s="645"/>
      <c r="U7" s="645"/>
      <c r="V7" s="645"/>
      <c r="W7" s="645"/>
      <c r="X7" s="645"/>
      <c r="Y7" s="646"/>
      <c r="Z7" s="704">
        <v>0</v>
      </c>
      <c r="AA7" s="704"/>
      <c r="AB7" s="704"/>
      <c r="AC7" s="704"/>
      <c r="AD7" s="705">
        <v>334</v>
      </c>
      <c r="AE7" s="705"/>
      <c r="AF7" s="705"/>
      <c r="AG7" s="705"/>
      <c r="AH7" s="705"/>
      <c r="AI7" s="705"/>
      <c r="AJ7" s="705"/>
      <c r="AK7" s="705"/>
      <c r="AL7" s="647">
        <v>0</v>
      </c>
      <c r="AM7" s="648"/>
      <c r="AN7" s="648"/>
      <c r="AO7" s="706"/>
      <c r="AP7" s="639" t="s">
        <v>227</v>
      </c>
      <c r="AQ7" s="640"/>
      <c r="AR7" s="640"/>
      <c r="AS7" s="640"/>
      <c r="AT7" s="640"/>
      <c r="AU7" s="640"/>
      <c r="AV7" s="640"/>
      <c r="AW7" s="640"/>
      <c r="AX7" s="640"/>
      <c r="AY7" s="640"/>
      <c r="AZ7" s="640"/>
      <c r="BA7" s="640"/>
      <c r="BB7" s="640"/>
      <c r="BC7" s="640"/>
      <c r="BD7" s="640"/>
      <c r="BE7" s="640"/>
      <c r="BF7" s="641"/>
      <c r="BG7" s="642">
        <v>89979</v>
      </c>
      <c r="BH7" s="645"/>
      <c r="BI7" s="645"/>
      <c r="BJ7" s="645"/>
      <c r="BK7" s="645"/>
      <c r="BL7" s="645"/>
      <c r="BM7" s="645"/>
      <c r="BN7" s="646"/>
      <c r="BO7" s="704">
        <v>42</v>
      </c>
      <c r="BP7" s="704"/>
      <c r="BQ7" s="704"/>
      <c r="BR7" s="704"/>
      <c r="BS7" s="705" t="s">
        <v>124</v>
      </c>
      <c r="BT7" s="705"/>
      <c r="BU7" s="705"/>
      <c r="BV7" s="705"/>
      <c r="BW7" s="705"/>
      <c r="BX7" s="705"/>
      <c r="BY7" s="705"/>
      <c r="BZ7" s="705"/>
      <c r="CA7" s="705"/>
      <c r="CB7" s="746"/>
      <c r="CD7" s="686" t="s">
        <v>228</v>
      </c>
      <c r="CE7" s="683"/>
      <c r="CF7" s="683"/>
      <c r="CG7" s="683"/>
      <c r="CH7" s="683"/>
      <c r="CI7" s="683"/>
      <c r="CJ7" s="683"/>
      <c r="CK7" s="683"/>
      <c r="CL7" s="683"/>
      <c r="CM7" s="683"/>
      <c r="CN7" s="683"/>
      <c r="CO7" s="683"/>
      <c r="CP7" s="683"/>
      <c r="CQ7" s="684"/>
      <c r="CR7" s="642">
        <v>676754</v>
      </c>
      <c r="CS7" s="645"/>
      <c r="CT7" s="645"/>
      <c r="CU7" s="645"/>
      <c r="CV7" s="645"/>
      <c r="CW7" s="645"/>
      <c r="CX7" s="645"/>
      <c r="CY7" s="646"/>
      <c r="CZ7" s="704">
        <v>20.5</v>
      </c>
      <c r="DA7" s="704"/>
      <c r="DB7" s="704"/>
      <c r="DC7" s="704"/>
      <c r="DD7" s="650">
        <v>57355</v>
      </c>
      <c r="DE7" s="645"/>
      <c r="DF7" s="645"/>
      <c r="DG7" s="645"/>
      <c r="DH7" s="645"/>
      <c r="DI7" s="645"/>
      <c r="DJ7" s="645"/>
      <c r="DK7" s="645"/>
      <c r="DL7" s="645"/>
      <c r="DM7" s="645"/>
      <c r="DN7" s="645"/>
      <c r="DO7" s="645"/>
      <c r="DP7" s="646"/>
      <c r="DQ7" s="650">
        <v>582952</v>
      </c>
      <c r="DR7" s="645"/>
      <c r="DS7" s="645"/>
      <c r="DT7" s="645"/>
      <c r="DU7" s="645"/>
      <c r="DV7" s="645"/>
      <c r="DW7" s="645"/>
      <c r="DX7" s="645"/>
      <c r="DY7" s="645"/>
      <c r="DZ7" s="645"/>
      <c r="EA7" s="645"/>
      <c r="EB7" s="645"/>
      <c r="EC7" s="685"/>
    </row>
    <row r="8" spans="2:143" ht="11.25" customHeight="1">
      <c r="B8" s="639" t="s">
        <v>229</v>
      </c>
      <c r="C8" s="640"/>
      <c r="D8" s="640"/>
      <c r="E8" s="640"/>
      <c r="F8" s="640"/>
      <c r="G8" s="640"/>
      <c r="H8" s="640"/>
      <c r="I8" s="640"/>
      <c r="J8" s="640"/>
      <c r="K8" s="640"/>
      <c r="L8" s="640"/>
      <c r="M8" s="640"/>
      <c r="N8" s="640"/>
      <c r="O8" s="640"/>
      <c r="P8" s="640"/>
      <c r="Q8" s="641"/>
      <c r="R8" s="642">
        <v>467</v>
      </c>
      <c r="S8" s="645"/>
      <c r="T8" s="645"/>
      <c r="U8" s="645"/>
      <c r="V8" s="645"/>
      <c r="W8" s="645"/>
      <c r="X8" s="645"/>
      <c r="Y8" s="646"/>
      <c r="Z8" s="704">
        <v>0</v>
      </c>
      <c r="AA8" s="704"/>
      <c r="AB8" s="704"/>
      <c r="AC8" s="704"/>
      <c r="AD8" s="705">
        <v>467</v>
      </c>
      <c r="AE8" s="705"/>
      <c r="AF8" s="705"/>
      <c r="AG8" s="705"/>
      <c r="AH8" s="705"/>
      <c r="AI8" s="705"/>
      <c r="AJ8" s="705"/>
      <c r="AK8" s="705"/>
      <c r="AL8" s="647">
        <v>0</v>
      </c>
      <c r="AM8" s="648"/>
      <c r="AN8" s="648"/>
      <c r="AO8" s="706"/>
      <c r="AP8" s="639" t="s">
        <v>230</v>
      </c>
      <c r="AQ8" s="640"/>
      <c r="AR8" s="640"/>
      <c r="AS8" s="640"/>
      <c r="AT8" s="640"/>
      <c r="AU8" s="640"/>
      <c r="AV8" s="640"/>
      <c r="AW8" s="640"/>
      <c r="AX8" s="640"/>
      <c r="AY8" s="640"/>
      <c r="AZ8" s="640"/>
      <c r="BA8" s="640"/>
      <c r="BB8" s="640"/>
      <c r="BC8" s="640"/>
      <c r="BD8" s="640"/>
      <c r="BE8" s="640"/>
      <c r="BF8" s="641"/>
      <c r="BG8" s="642">
        <v>5069</v>
      </c>
      <c r="BH8" s="645"/>
      <c r="BI8" s="645"/>
      <c r="BJ8" s="645"/>
      <c r="BK8" s="645"/>
      <c r="BL8" s="645"/>
      <c r="BM8" s="645"/>
      <c r="BN8" s="646"/>
      <c r="BO8" s="704">
        <v>2.4</v>
      </c>
      <c r="BP8" s="704"/>
      <c r="BQ8" s="704"/>
      <c r="BR8" s="704"/>
      <c r="BS8" s="650" t="s">
        <v>124</v>
      </c>
      <c r="BT8" s="645"/>
      <c r="BU8" s="645"/>
      <c r="BV8" s="645"/>
      <c r="BW8" s="645"/>
      <c r="BX8" s="645"/>
      <c r="BY8" s="645"/>
      <c r="BZ8" s="645"/>
      <c r="CA8" s="645"/>
      <c r="CB8" s="685"/>
      <c r="CD8" s="686" t="s">
        <v>231</v>
      </c>
      <c r="CE8" s="683"/>
      <c r="CF8" s="683"/>
      <c r="CG8" s="683"/>
      <c r="CH8" s="683"/>
      <c r="CI8" s="683"/>
      <c r="CJ8" s="683"/>
      <c r="CK8" s="683"/>
      <c r="CL8" s="683"/>
      <c r="CM8" s="683"/>
      <c r="CN8" s="683"/>
      <c r="CO8" s="683"/>
      <c r="CP8" s="683"/>
      <c r="CQ8" s="684"/>
      <c r="CR8" s="642">
        <v>822008</v>
      </c>
      <c r="CS8" s="645"/>
      <c r="CT8" s="645"/>
      <c r="CU8" s="645"/>
      <c r="CV8" s="645"/>
      <c r="CW8" s="645"/>
      <c r="CX8" s="645"/>
      <c r="CY8" s="646"/>
      <c r="CZ8" s="704">
        <v>24.9</v>
      </c>
      <c r="DA8" s="704"/>
      <c r="DB8" s="704"/>
      <c r="DC8" s="704"/>
      <c r="DD8" s="650" t="s">
        <v>124</v>
      </c>
      <c r="DE8" s="645"/>
      <c r="DF8" s="645"/>
      <c r="DG8" s="645"/>
      <c r="DH8" s="645"/>
      <c r="DI8" s="645"/>
      <c r="DJ8" s="645"/>
      <c r="DK8" s="645"/>
      <c r="DL8" s="645"/>
      <c r="DM8" s="645"/>
      <c r="DN8" s="645"/>
      <c r="DO8" s="645"/>
      <c r="DP8" s="646"/>
      <c r="DQ8" s="650">
        <v>429572</v>
      </c>
      <c r="DR8" s="645"/>
      <c r="DS8" s="645"/>
      <c r="DT8" s="645"/>
      <c r="DU8" s="645"/>
      <c r="DV8" s="645"/>
      <c r="DW8" s="645"/>
      <c r="DX8" s="645"/>
      <c r="DY8" s="645"/>
      <c r="DZ8" s="645"/>
      <c r="EA8" s="645"/>
      <c r="EB8" s="645"/>
      <c r="EC8" s="685"/>
    </row>
    <row r="9" spans="2:143" ht="11.25" customHeight="1">
      <c r="B9" s="639" t="s">
        <v>232</v>
      </c>
      <c r="C9" s="640"/>
      <c r="D9" s="640"/>
      <c r="E9" s="640"/>
      <c r="F9" s="640"/>
      <c r="G9" s="640"/>
      <c r="H9" s="640"/>
      <c r="I9" s="640"/>
      <c r="J9" s="640"/>
      <c r="K9" s="640"/>
      <c r="L9" s="640"/>
      <c r="M9" s="640"/>
      <c r="N9" s="640"/>
      <c r="O9" s="640"/>
      <c r="P9" s="640"/>
      <c r="Q9" s="641"/>
      <c r="R9" s="642">
        <v>678</v>
      </c>
      <c r="S9" s="645"/>
      <c r="T9" s="645"/>
      <c r="U9" s="645"/>
      <c r="V9" s="645"/>
      <c r="W9" s="645"/>
      <c r="X9" s="645"/>
      <c r="Y9" s="646"/>
      <c r="Z9" s="704">
        <v>0</v>
      </c>
      <c r="AA9" s="704"/>
      <c r="AB9" s="704"/>
      <c r="AC9" s="704"/>
      <c r="AD9" s="705">
        <v>678</v>
      </c>
      <c r="AE9" s="705"/>
      <c r="AF9" s="705"/>
      <c r="AG9" s="705"/>
      <c r="AH9" s="705"/>
      <c r="AI9" s="705"/>
      <c r="AJ9" s="705"/>
      <c r="AK9" s="705"/>
      <c r="AL9" s="647">
        <v>0</v>
      </c>
      <c r="AM9" s="648"/>
      <c r="AN9" s="648"/>
      <c r="AO9" s="706"/>
      <c r="AP9" s="639" t="s">
        <v>233</v>
      </c>
      <c r="AQ9" s="640"/>
      <c r="AR9" s="640"/>
      <c r="AS9" s="640"/>
      <c r="AT9" s="640"/>
      <c r="AU9" s="640"/>
      <c r="AV9" s="640"/>
      <c r="AW9" s="640"/>
      <c r="AX9" s="640"/>
      <c r="AY9" s="640"/>
      <c r="AZ9" s="640"/>
      <c r="BA9" s="640"/>
      <c r="BB9" s="640"/>
      <c r="BC9" s="640"/>
      <c r="BD9" s="640"/>
      <c r="BE9" s="640"/>
      <c r="BF9" s="641"/>
      <c r="BG9" s="642">
        <v>75389</v>
      </c>
      <c r="BH9" s="645"/>
      <c r="BI9" s="645"/>
      <c r="BJ9" s="645"/>
      <c r="BK9" s="645"/>
      <c r="BL9" s="645"/>
      <c r="BM9" s="645"/>
      <c r="BN9" s="646"/>
      <c r="BO9" s="704">
        <v>35.200000000000003</v>
      </c>
      <c r="BP9" s="704"/>
      <c r="BQ9" s="704"/>
      <c r="BR9" s="704"/>
      <c r="BS9" s="650" t="s">
        <v>124</v>
      </c>
      <c r="BT9" s="645"/>
      <c r="BU9" s="645"/>
      <c r="BV9" s="645"/>
      <c r="BW9" s="645"/>
      <c r="BX9" s="645"/>
      <c r="BY9" s="645"/>
      <c r="BZ9" s="645"/>
      <c r="CA9" s="645"/>
      <c r="CB9" s="685"/>
      <c r="CD9" s="686" t="s">
        <v>234</v>
      </c>
      <c r="CE9" s="683"/>
      <c r="CF9" s="683"/>
      <c r="CG9" s="683"/>
      <c r="CH9" s="683"/>
      <c r="CI9" s="683"/>
      <c r="CJ9" s="683"/>
      <c r="CK9" s="683"/>
      <c r="CL9" s="683"/>
      <c r="CM9" s="683"/>
      <c r="CN9" s="683"/>
      <c r="CO9" s="683"/>
      <c r="CP9" s="683"/>
      <c r="CQ9" s="684"/>
      <c r="CR9" s="642">
        <v>250851</v>
      </c>
      <c r="CS9" s="645"/>
      <c r="CT9" s="645"/>
      <c r="CU9" s="645"/>
      <c r="CV9" s="645"/>
      <c r="CW9" s="645"/>
      <c r="CX9" s="645"/>
      <c r="CY9" s="646"/>
      <c r="CZ9" s="704">
        <v>7.6</v>
      </c>
      <c r="DA9" s="704"/>
      <c r="DB9" s="704"/>
      <c r="DC9" s="704"/>
      <c r="DD9" s="650" t="s">
        <v>124</v>
      </c>
      <c r="DE9" s="645"/>
      <c r="DF9" s="645"/>
      <c r="DG9" s="645"/>
      <c r="DH9" s="645"/>
      <c r="DI9" s="645"/>
      <c r="DJ9" s="645"/>
      <c r="DK9" s="645"/>
      <c r="DL9" s="645"/>
      <c r="DM9" s="645"/>
      <c r="DN9" s="645"/>
      <c r="DO9" s="645"/>
      <c r="DP9" s="646"/>
      <c r="DQ9" s="650">
        <v>240224</v>
      </c>
      <c r="DR9" s="645"/>
      <c r="DS9" s="645"/>
      <c r="DT9" s="645"/>
      <c r="DU9" s="645"/>
      <c r="DV9" s="645"/>
      <c r="DW9" s="645"/>
      <c r="DX9" s="645"/>
      <c r="DY9" s="645"/>
      <c r="DZ9" s="645"/>
      <c r="EA9" s="645"/>
      <c r="EB9" s="645"/>
      <c r="EC9" s="685"/>
    </row>
    <row r="10" spans="2:143" ht="11.25" customHeight="1">
      <c r="B10" s="639" t="s">
        <v>235</v>
      </c>
      <c r="C10" s="640"/>
      <c r="D10" s="640"/>
      <c r="E10" s="640"/>
      <c r="F10" s="640"/>
      <c r="G10" s="640"/>
      <c r="H10" s="640"/>
      <c r="I10" s="640"/>
      <c r="J10" s="640"/>
      <c r="K10" s="640"/>
      <c r="L10" s="640"/>
      <c r="M10" s="640"/>
      <c r="N10" s="640"/>
      <c r="O10" s="640"/>
      <c r="P10" s="640"/>
      <c r="Q10" s="641"/>
      <c r="R10" s="642" t="s">
        <v>124</v>
      </c>
      <c r="S10" s="645"/>
      <c r="T10" s="645"/>
      <c r="U10" s="645"/>
      <c r="V10" s="645"/>
      <c r="W10" s="645"/>
      <c r="X10" s="645"/>
      <c r="Y10" s="646"/>
      <c r="Z10" s="704" t="s">
        <v>236</v>
      </c>
      <c r="AA10" s="704"/>
      <c r="AB10" s="704"/>
      <c r="AC10" s="704"/>
      <c r="AD10" s="705" t="s">
        <v>124</v>
      </c>
      <c r="AE10" s="705"/>
      <c r="AF10" s="705"/>
      <c r="AG10" s="705"/>
      <c r="AH10" s="705"/>
      <c r="AI10" s="705"/>
      <c r="AJ10" s="705"/>
      <c r="AK10" s="705"/>
      <c r="AL10" s="647" t="s">
        <v>124</v>
      </c>
      <c r="AM10" s="648"/>
      <c r="AN10" s="648"/>
      <c r="AO10" s="706"/>
      <c r="AP10" s="639" t="s">
        <v>237</v>
      </c>
      <c r="AQ10" s="640"/>
      <c r="AR10" s="640"/>
      <c r="AS10" s="640"/>
      <c r="AT10" s="640"/>
      <c r="AU10" s="640"/>
      <c r="AV10" s="640"/>
      <c r="AW10" s="640"/>
      <c r="AX10" s="640"/>
      <c r="AY10" s="640"/>
      <c r="AZ10" s="640"/>
      <c r="BA10" s="640"/>
      <c r="BB10" s="640"/>
      <c r="BC10" s="640"/>
      <c r="BD10" s="640"/>
      <c r="BE10" s="640"/>
      <c r="BF10" s="641"/>
      <c r="BG10" s="642">
        <v>5845</v>
      </c>
      <c r="BH10" s="645"/>
      <c r="BI10" s="645"/>
      <c r="BJ10" s="645"/>
      <c r="BK10" s="645"/>
      <c r="BL10" s="645"/>
      <c r="BM10" s="645"/>
      <c r="BN10" s="646"/>
      <c r="BO10" s="704">
        <v>2.7</v>
      </c>
      <c r="BP10" s="704"/>
      <c r="BQ10" s="704"/>
      <c r="BR10" s="704"/>
      <c r="BS10" s="650" t="s">
        <v>124</v>
      </c>
      <c r="BT10" s="645"/>
      <c r="BU10" s="645"/>
      <c r="BV10" s="645"/>
      <c r="BW10" s="645"/>
      <c r="BX10" s="645"/>
      <c r="BY10" s="645"/>
      <c r="BZ10" s="645"/>
      <c r="CA10" s="645"/>
      <c r="CB10" s="685"/>
      <c r="CD10" s="686" t="s">
        <v>238</v>
      </c>
      <c r="CE10" s="683"/>
      <c r="CF10" s="683"/>
      <c r="CG10" s="683"/>
      <c r="CH10" s="683"/>
      <c r="CI10" s="683"/>
      <c r="CJ10" s="683"/>
      <c r="CK10" s="683"/>
      <c r="CL10" s="683"/>
      <c r="CM10" s="683"/>
      <c r="CN10" s="683"/>
      <c r="CO10" s="683"/>
      <c r="CP10" s="683"/>
      <c r="CQ10" s="684"/>
      <c r="CR10" s="642" t="s">
        <v>124</v>
      </c>
      <c r="CS10" s="645"/>
      <c r="CT10" s="645"/>
      <c r="CU10" s="645"/>
      <c r="CV10" s="645"/>
      <c r="CW10" s="645"/>
      <c r="CX10" s="645"/>
      <c r="CY10" s="646"/>
      <c r="CZ10" s="704" t="s">
        <v>124</v>
      </c>
      <c r="DA10" s="704"/>
      <c r="DB10" s="704"/>
      <c r="DC10" s="704"/>
      <c r="DD10" s="650" t="s">
        <v>236</v>
      </c>
      <c r="DE10" s="645"/>
      <c r="DF10" s="645"/>
      <c r="DG10" s="645"/>
      <c r="DH10" s="645"/>
      <c r="DI10" s="645"/>
      <c r="DJ10" s="645"/>
      <c r="DK10" s="645"/>
      <c r="DL10" s="645"/>
      <c r="DM10" s="645"/>
      <c r="DN10" s="645"/>
      <c r="DO10" s="645"/>
      <c r="DP10" s="646"/>
      <c r="DQ10" s="650" t="s">
        <v>124</v>
      </c>
      <c r="DR10" s="645"/>
      <c r="DS10" s="645"/>
      <c r="DT10" s="645"/>
      <c r="DU10" s="645"/>
      <c r="DV10" s="645"/>
      <c r="DW10" s="645"/>
      <c r="DX10" s="645"/>
      <c r="DY10" s="645"/>
      <c r="DZ10" s="645"/>
      <c r="EA10" s="645"/>
      <c r="EB10" s="645"/>
      <c r="EC10" s="685"/>
    </row>
    <row r="11" spans="2:143" ht="11.25" customHeight="1">
      <c r="B11" s="639" t="s">
        <v>239</v>
      </c>
      <c r="C11" s="640"/>
      <c r="D11" s="640"/>
      <c r="E11" s="640"/>
      <c r="F11" s="640"/>
      <c r="G11" s="640"/>
      <c r="H11" s="640"/>
      <c r="I11" s="640"/>
      <c r="J11" s="640"/>
      <c r="K11" s="640"/>
      <c r="L11" s="640"/>
      <c r="M11" s="640"/>
      <c r="N11" s="640"/>
      <c r="O11" s="640"/>
      <c r="P11" s="640"/>
      <c r="Q11" s="641"/>
      <c r="R11" s="642" t="s">
        <v>124</v>
      </c>
      <c r="S11" s="645"/>
      <c r="T11" s="645"/>
      <c r="U11" s="645"/>
      <c r="V11" s="645"/>
      <c r="W11" s="645"/>
      <c r="X11" s="645"/>
      <c r="Y11" s="646"/>
      <c r="Z11" s="704" t="s">
        <v>236</v>
      </c>
      <c r="AA11" s="704"/>
      <c r="AB11" s="704"/>
      <c r="AC11" s="704"/>
      <c r="AD11" s="705" t="s">
        <v>124</v>
      </c>
      <c r="AE11" s="705"/>
      <c r="AF11" s="705"/>
      <c r="AG11" s="705"/>
      <c r="AH11" s="705"/>
      <c r="AI11" s="705"/>
      <c r="AJ11" s="705"/>
      <c r="AK11" s="705"/>
      <c r="AL11" s="647" t="s">
        <v>124</v>
      </c>
      <c r="AM11" s="648"/>
      <c r="AN11" s="648"/>
      <c r="AO11" s="706"/>
      <c r="AP11" s="639" t="s">
        <v>240</v>
      </c>
      <c r="AQ11" s="640"/>
      <c r="AR11" s="640"/>
      <c r="AS11" s="640"/>
      <c r="AT11" s="640"/>
      <c r="AU11" s="640"/>
      <c r="AV11" s="640"/>
      <c r="AW11" s="640"/>
      <c r="AX11" s="640"/>
      <c r="AY11" s="640"/>
      <c r="AZ11" s="640"/>
      <c r="BA11" s="640"/>
      <c r="BB11" s="640"/>
      <c r="BC11" s="640"/>
      <c r="BD11" s="640"/>
      <c r="BE11" s="640"/>
      <c r="BF11" s="641"/>
      <c r="BG11" s="642">
        <v>3676</v>
      </c>
      <c r="BH11" s="645"/>
      <c r="BI11" s="645"/>
      <c r="BJ11" s="645"/>
      <c r="BK11" s="645"/>
      <c r="BL11" s="645"/>
      <c r="BM11" s="645"/>
      <c r="BN11" s="646"/>
      <c r="BO11" s="704">
        <v>1.7</v>
      </c>
      <c r="BP11" s="704"/>
      <c r="BQ11" s="704"/>
      <c r="BR11" s="704"/>
      <c r="BS11" s="650" t="s">
        <v>124</v>
      </c>
      <c r="BT11" s="645"/>
      <c r="BU11" s="645"/>
      <c r="BV11" s="645"/>
      <c r="BW11" s="645"/>
      <c r="BX11" s="645"/>
      <c r="BY11" s="645"/>
      <c r="BZ11" s="645"/>
      <c r="CA11" s="645"/>
      <c r="CB11" s="685"/>
      <c r="CD11" s="686" t="s">
        <v>241</v>
      </c>
      <c r="CE11" s="683"/>
      <c r="CF11" s="683"/>
      <c r="CG11" s="683"/>
      <c r="CH11" s="683"/>
      <c r="CI11" s="683"/>
      <c r="CJ11" s="683"/>
      <c r="CK11" s="683"/>
      <c r="CL11" s="683"/>
      <c r="CM11" s="683"/>
      <c r="CN11" s="683"/>
      <c r="CO11" s="683"/>
      <c r="CP11" s="683"/>
      <c r="CQ11" s="684"/>
      <c r="CR11" s="642">
        <v>285692</v>
      </c>
      <c r="CS11" s="645"/>
      <c r="CT11" s="645"/>
      <c r="CU11" s="645"/>
      <c r="CV11" s="645"/>
      <c r="CW11" s="645"/>
      <c r="CX11" s="645"/>
      <c r="CY11" s="646"/>
      <c r="CZ11" s="704">
        <v>8.6999999999999993</v>
      </c>
      <c r="DA11" s="704"/>
      <c r="DB11" s="704"/>
      <c r="DC11" s="704"/>
      <c r="DD11" s="650">
        <v>6010</v>
      </c>
      <c r="DE11" s="645"/>
      <c r="DF11" s="645"/>
      <c r="DG11" s="645"/>
      <c r="DH11" s="645"/>
      <c r="DI11" s="645"/>
      <c r="DJ11" s="645"/>
      <c r="DK11" s="645"/>
      <c r="DL11" s="645"/>
      <c r="DM11" s="645"/>
      <c r="DN11" s="645"/>
      <c r="DO11" s="645"/>
      <c r="DP11" s="646"/>
      <c r="DQ11" s="650">
        <v>218949</v>
      </c>
      <c r="DR11" s="645"/>
      <c r="DS11" s="645"/>
      <c r="DT11" s="645"/>
      <c r="DU11" s="645"/>
      <c r="DV11" s="645"/>
      <c r="DW11" s="645"/>
      <c r="DX11" s="645"/>
      <c r="DY11" s="645"/>
      <c r="DZ11" s="645"/>
      <c r="EA11" s="645"/>
      <c r="EB11" s="645"/>
      <c r="EC11" s="685"/>
    </row>
    <row r="12" spans="2:143" ht="11.25" customHeight="1">
      <c r="B12" s="639" t="s">
        <v>242</v>
      </c>
      <c r="C12" s="640"/>
      <c r="D12" s="640"/>
      <c r="E12" s="640"/>
      <c r="F12" s="640"/>
      <c r="G12" s="640"/>
      <c r="H12" s="640"/>
      <c r="I12" s="640"/>
      <c r="J12" s="640"/>
      <c r="K12" s="640"/>
      <c r="L12" s="640"/>
      <c r="M12" s="640"/>
      <c r="N12" s="640"/>
      <c r="O12" s="640"/>
      <c r="P12" s="640"/>
      <c r="Q12" s="641"/>
      <c r="R12" s="642">
        <v>53548</v>
      </c>
      <c r="S12" s="645"/>
      <c r="T12" s="645"/>
      <c r="U12" s="645"/>
      <c r="V12" s="645"/>
      <c r="W12" s="645"/>
      <c r="X12" s="645"/>
      <c r="Y12" s="646"/>
      <c r="Z12" s="704">
        <v>1.5</v>
      </c>
      <c r="AA12" s="704"/>
      <c r="AB12" s="704"/>
      <c r="AC12" s="704"/>
      <c r="AD12" s="705">
        <v>53548</v>
      </c>
      <c r="AE12" s="705"/>
      <c r="AF12" s="705"/>
      <c r="AG12" s="705"/>
      <c r="AH12" s="705"/>
      <c r="AI12" s="705"/>
      <c r="AJ12" s="705"/>
      <c r="AK12" s="705"/>
      <c r="AL12" s="647">
        <v>3</v>
      </c>
      <c r="AM12" s="648"/>
      <c r="AN12" s="648"/>
      <c r="AO12" s="706"/>
      <c r="AP12" s="639" t="s">
        <v>243</v>
      </c>
      <c r="AQ12" s="640"/>
      <c r="AR12" s="640"/>
      <c r="AS12" s="640"/>
      <c r="AT12" s="640"/>
      <c r="AU12" s="640"/>
      <c r="AV12" s="640"/>
      <c r="AW12" s="640"/>
      <c r="AX12" s="640"/>
      <c r="AY12" s="640"/>
      <c r="AZ12" s="640"/>
      <c r="BA12" s="640"/>
      <c r="BB12" s="640"/>
      <c r="BC12" s="640"/>
      <c r="BD12" s="640"/>
      <c r="BE12" s="640"/>
      <c r="BF12" s="641"/>
      <c r="BG12" s="642">
        <v>94617</v>
      </c>
      <c r="BH12" s="645"/>
      <c r="BI12" s="645"/>
      <c r="BJ12" s="645"/>
      <c r="BK12" s="645"/>
      <c r="BL12" s="645"/>
      <c r="BM12" s="645"/>
      <c r="BN12" s="646"/>
      <c r="BO12" s="704">
        <v>44.2</v>
      </c>
      <c r="BP12" s="704"/>
      <c r="BQ12" s="704"/>
      <c r="BR12" s="704"/>
      <c r="BS12" s="650" t="s">
        <v>236</v>
      </c>
      <c r="BT12" s="645"/>
      <c r="BU12" s="645"/>
      <c r="BV12" s="645"/>
      <c r="BW12" s="645"/>
      <c r="BX12" s="645"/>
      <c r="BY12" s="645"/>
      <c r="BZ12" s="645"/>
      <c r="CA12" s="645"/>
      <c r="CB12" s="685"/>
      <c r="CD12" s="686" t="s">
        <v>244</v>
      </c>
      <c r="CE12" s="683"/>
      <c r="CF12" s="683"/>
      <c r="CG12" s="683"/>
      <c r="CH12" s="683"/>
      <c r="CI12" s="683"/>
      <c r="CJ12" s="683"/>
      <c r="CK12" s="683"/>
      <c r="CL12" s="683"/>
      <c r="CM12" s="683"/>
      <c r="CN12" s="683"/>
      <c r="CO12" s="683"/>
      <c r="CP12" s="683"/>
      <c r="CQ12" s="684"/>
      <c r="CR12" s="642">
        <v>50310</v>
      </c>
      <c r="CS12" s="645"/>
      <c r="CT12" s="645"/>
      <c r="CU12" s="645"/>
      <c r="CV12" s="645"/>
      <c r="CW12" s="645"/>
      <c r="CX12" s="645"/>
      <c r="CY12" s="646"/>
      <c r="CZ12" s="704">
        <v>1.5</v>
      </c>
      <c r="DA12" s="704"/>
      <c r="DB12" s="704"/>
      <c r="DC12" s="704"/>
      <c r="DD12" s="650">
        <v>3572</v>
      </c>
      <c r="DE12" s="645"/>
      <c r="DF12" s="645"/>
      <c r="DG12" s="645"/>
      <c r="DH12" s="645"/>
      <c r="DI12" s="645"/>
      <c r="DJ12" s="645"/>
      <c r="DK12" s="645"/>
      <c r="DL12" s="645"/>
      <c r="DM12" s="645"/>
      <c r="DN12" s="645"/>
      <c r="DO12" s="645"/>
      <c r="DP12" s="646"/>
      <c r="DQ12" s="650">
        <v>41740</v>
      </c>
      <c r="DR12" s="645"/>
      <c r="DS12" s="645"/>
      <c r="DT12" s="645"/>
      <c r="DU12" s="645"/>
      <c r="DV12" s="645"/>
      <c r="DW12" s="645"/>
      <c r="DX12" s="645"/>
      <c r="DY12" s="645"/>
      <c r="DZ12" s="645"/>
      <c r="EA12" s="645"/>
      <c r="EB12" s="645"/>
      <c r="EC12" s="685"/>
    </row>
    <row r="13" spans="2:143" ht="11.25" customHeight="1">
      <c r="B13" s="639" t="s">
        <v>245</v>
      </c>
      <c r="C13" s="640"/>
      <c r="D13" s="640"/>
      <c r="E13" s="640"/>
      <c r="F13" s="640"/>
      <c r="G13" s="640"/>
      <c r="H13" s="640"/>
      <c r="I13" s="640"/>
      <c r="J13" s="640"/>
      <c r="K13" s="640"/>
      <c r="L13" s="640"/>
      <c r="M13" s="640"/>
      <c r="N13" s="640"/>
      <c r="O13" s="640"/>
      <c r="P13" s="640"/>
      <c r="Q13" s="641"/>
      <c r="R13" s="642" t="s">
        <v>124</v>
      </c>
      <c r="S13" s="645"/>
      <c r="T13" s="645"/>
      <c r="U13" s="645"/>
      <c r="V13" s="645"/>
      <c r="W13" s="645"/>
      <c r="X13" s="645"/>
      <c r="Y13" s="646"/>
      <c r="Z13" s="704" t="s">
        <v>124</v>
      </c>
      <c r="AA13" s="704"/>
      <c r="AB13" s="704"/>
      <c r="AC13" s="704"/>
      <c r="AD13" s="705" t="s">
        <v>236</v>
      </c>
      <c r="AE13" s="705"/>
      <c r="AF13" s="705"/>
      <c r="AG13" s="705"/>
      <c r="AH13" s="705"/>
      <c r="AI13" s="705"/>
      <c r="AJ13" s="705"/>
      <c r="AK13" s="705"/>
      <c r="AL13" s="647" t="s">
        <v>124</v>
      </c>
      <c r="AM13" s="648"/>
      <c r="AN13" s="648"/>
      <c r="AO13" s="706"/>
      <c r="AP13" s="639" t="s">
        <v>246</v>
      </c>
      <c r="AQ13" s="640"/>
      <c r="AR13" s="640"/>
      <c r="AS13" s="640"/>
      <c r="AT13" s="640"/>
      <c r="AU13" s="640"/>
      <c r="AV13" s="640"/>
      <c r="AW13" s="640"/>
      <c r="AX13" s="640"/>
      <c r="AY13" s="640"/>
      <c r="AZ13" s="640"/>
      <c r="BA13" s="640"/>
      <c r="BB13" s="640"/>
      <c r="BC13" s="640"/>
      <c r="BD13" s="640"/>
      <c r="BE13" s="640"/>
      <c r="BF13" s="641"/>
      <c r="BG13" s="642">
        <v>93399</v>
      </c>
      <c r="BH13" s="645"/>
      <c r="BI13" s="645"/>
      <c r="BJ13" s="645"/>
      <c r="BK13" s="645"/>
      <c r="BL13" s="645"/>
      <c r="BM13" s="645"/>
      <c r="BN13" s="646"/>
      <c r="BO13" s="704">
        <v>43.6</v>
      </c>
      <c r="BP13" s="704"/>
      <c r="BQ13" s="704"/>
      <c r="BR13" s="704"/>
      <c r="BS13" s="650" t="s">
        <v>124</v>
      </c>
      <c r="BT13" s="645"/>
      <c r="BU13" s="645"/>
      <c r="BV13" s="645"/>
      <c r="BW13" s="645"/>
      <c r="BX13" s="645"/>
      <c r="BY13" s="645"/>
      <c r="BZ13" s="645"/>
      <c r="CA13" s="645"/>
      <c r="CB13" s="685"/>
      <c r="CD13" s="686" t="s">
        <v>247</v>
      </c>
      <c r="CE13" s="683"/>
      <c r="CF13" s="683"/>
      <c r="CG13" s="683"/>
      <c r="CH13" s="683"/>
      <c r="CI13" s="683"/>
      <c r="CJ13" s="683"/>
      <c r="CK13" s="683"/>
      <c r="CL13" s="683"/>
      <c r="CM13" s="683"/>
      <c r="CN13" s="683"/>
      <c r="CO13" s="683"/>
      <c r="CP13" s="683"/>
      <c r="CQ13" s="684"/>
      <c r="CR13" s="642">
        <v>453254</v>
      </c>
      <c r="CS13" s="645"/>
      <c r="CT13" s="645"/>
      <c r="CU13" s="645"/>
      <c r="CV13" s="645"/>
      <c r="CW13" s="645"/>
      <c r="CX13" s="645"/>
      <c r="CY13" s="646"/>
      <c r="CZ13" s="704">
        <v>13.7</v>
      </c>
      <c r="DA13" s="704"/>
      <c r="DB13" s="704"/>
      <c r="DC13" s="704"/>
      <c r="DD13" s="650">
        <v>382428</v>
      </c>
      <c r="DE13" s="645"/>
      <c r="DF13" s="645"/>
      <c r="DG13" s="645"/>
      <c r="DH13" s="645"/>
      <c r="DI13" s="645"/>
      <c r="DJ13" s="645"/>
      <c r="DK13" s="645"/>
      <c r="DL13" s="645"/>
      <c r="DM13" s="645"/>
      <c r="DN13" s="645"/>
      <c r="DO13" s="645"/>
      <c r="DP13" s="646"/>
      <c r="DQ13" s="650">
        <v>84496</v>
      </c>
      <c r="DR13" s="645"/>
      <c r="DS13" s="645"/>
      <c r="DT13" s="645"/>
      <c r="DU13" s="645"/>
      <c r="DV13" s="645"/>
      <c r="DW13" s="645"/>
      <c r="DX13" s="645"/>
      <c r="DY13" s="645"/>
      <c r="DZ13" s="645"/>
      <c r="EA13" s="645"/>
      <c r="EB13" s="645"/>
      <c r="EC13" s="685"/>
    </row>
    <row r="14" spans="2:143" ht="11.25" customHeight="1">
      <c r="B14" s="639" t="s">
        <v>248</v>
      </c>
      <c r="C14" s="640"/>
      <c r="D14" s="640"/>
      <c r="E14" s="640"/>
      <c r="F14" s="640"/>
      <c r="G14" s="640"/>
      <c r="H14" s="640"/>
      <c r="I14" s="640"/>
      <c r="J14" s="640"/>
      <c r="K14" s="640"/>
      <c r="L14" s="640"/>
      <c r="M14" s="640"/>
      <c r="N14" s="640"/>
      <c r="O14" s="640"/>
      <c r="P14" s="640"/>
      <c r="Q14" s="641"/>
      <c r="R14" s="642" t="s">
        <v>124</v>
      </c>
      <c r="S14" s="645"/>
      <c r="T14" s="645"/>
      <c r="U14" s="645"/>
      <c r="V14" s="645"/>
      <c r="W14" s="645"/>
      <c r="X14" s="645"/>
      <c r="Y14" s="646"/>
      <c r="Z14" s="704" t="s">
        <v>124</v>
      </c>
      <c r="AA14" s="704"/>
      <c r="AB14" s="704"/>
      <c r="AC14" s="704"/>
      <c r="AD14" s="705" t="s">
        <v>124</v>
      </c>
      <c r="AE14" s="705"/>
      <c r="AF14" s="705"/>
      <c r="AG14" s="705"/>
      <c r="AH14" s="705"/>
      <c r="AI14" s="705"/>
      <c r="AJ14" s="705"/>
      <c r="AK14" s="705"/>
      <c r="AL14" s="647" t="s">
        <v>236</v>
      </c>
      <c r="AM14" s="648"/>
      <c r="AN14" s="648"/>
      <c r="AO14" s="706"/>
      <c r="AP14" s="639" t="s">
        <v>249</v>
      </c>
      <c r="AQ14" s="640"/>
      <c r="AR14" s="640"/>
      <c r="AS14" s="640"/>
      <c r="AT14" s="640"/>
      <c r="AU14" s="640"/>
      <c r="AV14" s="640"/>
      <c r="AW14" s="640"/>
      <c r="AX14" s="640"/>
      <c r="AY14" s="640"/>
      <c r="AZ14" s="640"/>
      <c r="BA14" s="640"/>
      <c r="BB14" s="640"/>
      <c r="BC14" s="640"/>
      <c r="BD14" s="640"/>
      <c r="BE14" s="640"/>
      <c r="BF14" s="641"/>
      <c r="BG14" s="642">
        <v>13456</v>
      </c>
      <c r="BH14" s="645"/>
      <c r="BI14" s="645"/>
      <c r="BJ14" s="645"/>
      <c r="BK14" s="645"/>
      <c r="BL14" s="645"/>
      <c r="BM14" s="645"/>
      <c r="BN14" s="646"/>
      <c r="BO14" s="704">
        <v>6.3</v>
      </c>
      <c r="BP14" s="704"/>
      <c r="BQ14" s="704"/>
      <c r="BR14" s="704"/>
      <c r="BS14" s="650" t="s">
        <v>124</v>
      </c>
      <c r="BT14" s="645"/>
      <c r="BU14" s="645"/>
      <c r="BV14" s="645"/>
      <c r="BW14" s="645"/>
      <c r="BX14" s="645"/>
      <c r="BY14" s="645"/>
      <c r="BZ14" s="645"/>
      <c r="CA14" s="645"/>
      <c r="CB14" s="685"/>
      <c r="CD14" s="686" t="s">
        <v>250</v>
      </c>
      <c r="CE14" s="683"/>
      <c r="CF14" s="683"/>
      <c r="CG14" s="683"/>
      <c r="CH14" s="683"/>
      <c r="CI14" s="683"/>
      <c r="CJ14" s="683"/>
      <c r="CK14" s="683"/>
      <c r="CL14" s="683"/>
      <c r="CM14" s="683"/>
      <c r="CN14" s="683"/>
      <c r="CO14" s="683"/>
      <c r="CP14" s="683"/>
      <c r="CQ14" s="684"/>
      <c r="CR14" s="642">
        <v>99988</v>
      </c>
      <c r="CS14" s="645"/>
      <c r="CT14" s="645"/>
      <c r="CU14" s="645"/>
      <c r="CV14" s="645"/>
      <c r="CW14" s="645"/>
      <c r="CX14" s="645"/>
      <c r="CY14" s="646"/>
      <c r="CZ14" s="704">
        <v>3</v>
      </c>
      <c r="DA14" s="704"/>
      <c r="DB14" s="704"/>
      <c r="DC14" s="704"/>
      <c r="DD14" s="650" t="s">
        <v>124</v>
      </c>
      <c r="DE14" s="645"/>
      <c r="DF14" s="645"/>
      <c r="DG14" s="645"/>
      <c r="DH14" s="645"/>
      <c r="DI14" s="645"/>
      <c r="DJ14" s="645"/>
      <c r="DK14" s="645"/>
      <c r="DL14" s="645"/>
      <c r="DM14" s="645"/>
      <c r="DN14" s="645"/>
      <c r="DO14" s="645"/>
      <c r="DP14" s="646"/>
      <c r="DQ14" s="650">
        <v>98585</v>
      </c>
      <c r="DR14" s="645"/>
      <c r="DS14" s="645"/>
      <c r="DT14" s="645"/>
      <c r="DU14" s="645"/>
      <c r="DV14" s="645"/>
      <c r="DW14" s="645"/>
      <c r="DX14" s="645"/>
      <c r="DY14" s="645"/>
      <c r="DZ14" s="645"/>
      <c r="EA14" s="645"/>
      <c r="EB14" s="645"/>
      <c r="EC14" s="685"/>
    </row>
    <row r="15" spans="2:143" ht="11.25" customHeight="1">
      <c r="B15" s="639" t="s">
        <v>251</v>
      </c>
      <c r="C15" s="640"/>
      <c r="D15" s="640"/>
      <c r="E15" s="640"/>
      <c r="F15" s="640"/>
      <c r="G15" s="640"/>
      <c r="H15" s="640"/>
      <c r="I15" s="640"/>
      <c r="J15" s="640"/>
      <c r="K15" s="640"/>
      <c r="L15" s="640"/>
      <c r="M15" s="640"/>
      <c r="N15" s="640"/>
      <c r="O15" s="640"/>
      <c r="P15" s="640"/>
      <c r="Q15" s="641"/>
      <c r="R15" s="642">
        <v>8731</v>
      </c>
      <c r="S15" s="645"/>
      <c r="T15" s="645"/>
      <c r="U15" s="645"/>
      <c r="V15" s="645"/>
      <c r="W15" s="645"/>
      <c r="X15" s="645"/>
      <c r="Y15" s="646"/>
      <c r="Z15" s="704">
        <v>0.2</v>
      </c>
      <c r="AA15" s="704"/>
      <c r="AB15" s="704"/>
      <c r="AC15" s="704"/>
      <c r="AD15" s="705">
        <v>8731</v>
      </c>
      <c r="AE15" s="705"/>
      <c r="AF15" s="705"/>
      <c r="AG15" s="705"/>
      <c r="AH15" s="705"/>
      <c r="AI15" s="705"/>
      <c r="AJ15" s="705"/>
      <c r="AK15" s="705"/>
      <c r="AL15" s="647">
        <v>0.5</v>
      </c>
      <c r="AM15" s="648"/>
      <c r="AN15" s="648"/>
      <c r="AO15" s="706"/>
      <c r="AP15" s="639" t="s">
        <v>252</v>
      </c>
      <c r="AQ15" s="640"/>
      <c r="AR15" s="640"/>
      <c r="AS15" s="640"/>
      <c r="AT15" s="640"/>
      <c r="AU15" s="640"/>
      <c r="AV15" s="640"/>
      <c r="AW15" s="640"/>
      <c r="AX15" s="640"/>
      <c r="AY15" s="640"/>
      <c r="AZ15" s="640"/>
      <c r="BA15" s="640"/>
      <c r="BB15" s="640"/>
      <c r="BC15" s="640"/>
      <c r="BD15" s="640"/>
      <c r="BE15" s="640"/>
      <c r="BF15" s="641"/>
      <c r="BG15" s="642">
        <v>15531</v>
      </c>
      <c r="BH15" s="645"/>
      <c r="BI15" s="645"/>
      <c r="BJ15" s="645"/>
      <c r="BK15" s="645"/>
      <c r="BL15" s="645"/>
      <c r="BM15" s="645"/>
      <c r="BN15" s="646"/>
      <c r="BO15" s="704">
        <v>7.3</v>
      </c>
      <c r="BP15" s="704"/>
      <c r="BQ15" s="704"/>
      <c r="BR15" s="704"/>
      <c r="BS15" s="650" t="s">
        <v>124</v>
      </c>
      <c r="BT15" s="645"/>
      <c r="BU15" s="645"/>
      <c r="BV15" s="645"/>
      <c r="BW15" s="645"/>
      <c r="BX15" s="645"/>
      <c r="BY15" s="645"/>
      <c r="BZ15" s="645"/>
      <c r="CA15" s="645"/>
      <c r="CB15" s="685"/>
      <c r="CD15" s="686" t="s">
        <v>253</v>
      </c>
      <c r="CE15" s="683"/>
      <c r="CF15" s="683"/>
      <c r="CG15" s="683"/>
      <c r="CH15" s="683"/>
      <c r="CI15" s="683"/>
      <c r="CJ15" s="683"/>
      <c r="CK15" s="683"/>
      <c r="CL15" s="683"/>
      <c r="CM15" s="683"/>
      <c r="CN15" s="683"/>
      <c r="CO15" s="683"/>
      <c r="CP15" s="683"/>
      <c r="CQ15" s="684"/>
      <c r="CR15" s="642">
        <v>256496</v>
      </c>
      <c r="CS15" s="645"/>
      <c r="CT15" s="645"/>
      <c r="CU15" s="645"/>
      <c r="CV15" s="645"/>
      <c r="CW15" s="645"/>
      <c r="CX15" s="645"/>
      <c r="CY15" s="646"/>
      <c r="CZ15" s="704">
        <v>7.8</v>
      </c>
      <c r="DA15" s="704"/>
      <c r="DB15" s="704"/>
      <c r="DC15" s="704"/>
      <c r="DD15" s="650">
        <v>21728</v>
      </c>
      <c r="DE15" s="645"/>
      <c r="DF15" s="645"/>
      <c r="DG15" s="645"/>
      <c r="DH15" s="645"/>
      <c r="DI15" s="645"/>
      <c r="DJ15" s="645"/>
      <c r="DK15" s="645"/>
      <c r="DL15" s="645"/>
      <c r="DM15" s="645"/>
      <c r="DN15" s="645"/>
      <c r="DO15" s="645"/>
      <c r="DP15" s="646"/>
      <c r="DQ15" s="650">
        <v>195365</v>
      </c>
      <c r="DR15" s="645"/>
      <c r="DS15" s="645"/>
      <c r="DT15" s="645"/>
      <c r="DU15" s="645"/>
      <c r="DV15" s="645"/>
      <c r="DW15" s="645"/>
      <c r="DX15" s="645"/>
      <c r="DY15" s="645"/>
      <c r="DZ15" s="645"/>
      <c r="EA15" s="645"/>
      <c r="EB15" s="645"/>
      <c r="EC15" s="685"/>
    </row>
    <row r="16" spans="2:143" ht="11.25" customHeight="1">
      <c r="B16" s="639" t="s">
        <v>254</v>
      </c>
      <c r="C16" s="640"/>
      <c r="D16" s="640"/>
      <c r="E16" s="640"/>
      <c r="F16" s="640"/>
      <c r="G16" s="640"/>
      <c r="H16" s="640"/>
      <c r="I16" s="640"/>
      <c r="J16" s="640"/>
      <c r="K16" s="640"/>
      <c r="L16" s="640"/>
      <c r="M16" s="640"/>
      <c r="N16" s="640"/>
      <c r="O16" s="640"/>
      <c r="P16" s="640"/>
      <c r="Q16" s="641"/>
      <c r="R16" s="642" t="s">
        <v>124</v>
      </c>
      <c r="S16" s="645"/>
      <c r="T16" s="645"/>
      <c r="U16" s="645"/>
      <c r="V16" s="645"/>
      <c r="W16" s="645"/>
      <c r="X16" s="645"/>
      <c r="Y16" s="646"/>
      <c r="Z16" s="704" t="s">
        <v>124</v>
      </c>
      <c r="AA16" s="704"/>
      <c r="AB16" s="704"/>
      <c r="AC16" s="704"/>
      <c r="AD16" s="705" t="s">
        <v>124</v>
      </c>
      <c r="AE16" s="705"/>
      <c r="AF16" s="705"/>
      <c r="AG16" s="705"/>
      <c r="AH16" s="705"/>
      <c r="AI16" s="705"/>
      <c r="AJ16" s="705"/>
      <c r="AK16" s="705"/>
      <c r="AL16" s="647" t="s">
        <v>236</v>
      </c>
      <c r="AM16" s="648"/>
      <c r="AN16" s="648"/>
      <c r="AO16" s="706"/>
      <c r="AP16" s="639" t="s">
        <v>255</v>
      </c>
      <c r="AQ16" s="640"/>
      <c r="AR16" s="640"/>
      <c r="AS16" s="640"/>
      <c r="AT16" s="640"/>
      <c r="AU16" s="640"/>
      <c r="AV16" s="640"/>
      <c r="AW16" s="640"/>
      <c r="AX16" s="640"/>
      <c r="AY16" s="640"/>
      <c r="AZ16" s="640"/>
      <c r="BA16" s="640"/>
      <c r="BB16" s="640"/>
      <c r="BC16" s="640"/>
      <c r="BD16" s="640"/>
      <c r="BE16" s="640"/>
      <c r="BF16" s="641"/>
      <c r="BG16" s="642" t="s">
        <v>124</v>
      </c>
      <c r="BH16" s="645"/>
      <c r="BI16" s="645"/>
      <c r="BJ16" s="645"/>
      <c r="BK16" s="645"/>
      <c r="BL16" s="645"/>
      <c r="BM16" s="645"/>
      <c r="BN16" s="646"/>
      <c r="BO16" s="704" t="s">
        <v>124</v>
      </c>
      <c r="BP16" s="704"/>
      <c r="BQ16" s="704"/>
      <c r="BR16" s="704"/>
      <c r="BS16" s="650" t="s">
        <v>124</v>
      </c>
      <c r="BT16" s="645"/>
      <c r="BU16" s="645"/>
      <c r="BV16" s="645"/>
      <c r="BW16" s="645"/>
      <c r="BX16" s="645"/>
      <c r="BY16" s="645"/>
      <c r="BZ16" s="645"/>
      <c r="CA16" s="645"/>
      <c r="CB16" s="685"/>
      <c r="CD16" s="686" t="s">
        <v>256</v>
      </c>
      <c r="CE16" s="683"/>
      <c r="CF16" s="683"/>
      <c r="CG16" s="683"/>
      <c r="CH16" s="683"/>
      <c r="CI16" s="683"/>
      <c r="CJ16" s="683"/>
      <c r="CK16" s="683"/>
      <c r="CL16" s="683"/>
      <c r="CM16" s="683"/>
      <c r="CN16" s="683"/>
      <c r="CO16" s="683"/>
      <c r="CP16" s="683"/>
      <c r="CQ16" s="684"/>
      <c r="CR16" s="642">
        <v>824</v>
      </c>
      <c r="CS16" s="645"/>
      <c r="CT16" s="645"/>
      <c r="CU16" s="645"/>
      <c r="CV16" s="645"/>
      <c r="CW16" s="645"/>
      <c r="CX16" s="645"/>
      <c r="CY16" s="646"/>
      <c r="CZ16" s="704">
        <v>0</v>
      </c>
      <c r="DA16" s="704"/>
      <c r="DB16" s="704"/>
      <c r="DC16" s="704"/>
      <c r="DD16" s="650" t="s">
        <v>124</v>
      </c>
      <c r="DE16" s="645"/>
      <c r="DF16" s="645"/>
      <c r="DG16" s="645"/>
      <c r="DH16" s="645"/>
      <c r="DI16" s="645"/>
      <c r="DJ16" s="645"/>
      <c r="DK16" s="645"/>
      <c r="DL16" s="645"/>
      <c r="DM16" s="645"/>
      <c r="DN16" s="645"/>
      <c r="DO16" s="645"/>
      <c r="DP16" s="646"/>
      <c r="DQ16" s="650">
        <v>824</v>
      </c>
      <c r="DR16" s="645"/>
      <c r="DS16" s="645"/>
      <c r="DT16" s="645"/>
      <c r="DU16" s="645"/>
      <c r="DV16" s="645"/>
      <c r="DW16" s="645"/>
      <c r="DX16" s="645"/>
      <c r="DY16" s="645"/>
      <c r="DZ16" s="645"/>
      <c r="EA16" s="645"/>
      <c r="EB16" s="645"/>
      <c r="EC16" s="685"/>
    </row>
    <row r="17" spans="2:133" ht="11.25" customHeight="1">
      <c r="B17" s="639" t="s">
        <v>257</v>
      </c>
      <c r="C17" s="640"/>
      <c r="D17" s="640"/>
      <c r="E17" s="640"/>
      <c r="F17" s="640"/>
      <c r="G17" s="640"/>
      <c r="H17" s="640"/>
      <c r="I17" s="640"/>
      <c r="J17" s="640"/>
      <c r="K17" s="640"/>
      <c r="L17" s="640"/>
      <c r="M17" s="640"/>
      <c r="N17" s="640"/>
      <c r="O17" s="640"/>
      <c r="P17" s="640"/>
      <c r="Q17" s="641"/>
      <c r="R17" s="642">
        <v>724</v>
      </c>
      <c r="S17" s="645"/>
      <c r="T17" s="645"/>
      <c r="U17" s="645"/>
      <c r="V17" s="645"/>
      <c r="W17" s="645"/>
      <c r="X17" s="645"/>
      <c r="Y17" s="646"/>
      <c r="Z17" s="704">
        <v>0</v>
      </c>
      <c r="AA17" s="704"/>
      <c r="AB17" s="704"/>
      <c r="AC17" s="704"/>
      <c r="AD17" s="705">
        <v>724</v>
      </c>
      <c r="AE17" s="705"/>
      <c r="AF17" s="705"/>
      <c r="AG17" s="705"/>
      <c r="AH17" s="705"/>
      <c r="AI17" s="705"/>
      <c r="AJ17" s="705"/>
      <c r="AK17" s="705"/>
      <c r="AL17" s="647">
        <v>0</v>
      </c>
      <c r="AM17" s="648"/>
      <c r="AN17" s="648"/>
      <c r="AO17" s="706"/>
      <c r="AP17" s="639" t="s">
        <v>258</v>
      </c>
      <c r="AQ17" s="640"/>
      <c r="AR17" s="640"/>
      <c r="AS17" s="640"/>
      <c r="AT17" s="640"/>
      <c r="AU17" s="640"/>
      <c r="AV17" s="640"/>
      <c r="AW17" s="640"/>
      <c r="AX17" s="640"/>
      <c r="AY17" s="640"/>
      <c r="AZ17" s="640"/>
      <c r="BA17" s="640"/>
      <c r="BB17" s="640"/>
      <c r="BC17" s="640"/>
      <c r="BD17" s="640"/>
      <c r="BE17" s="640"/>
      <c r="BF17" s="641"/>
      <c r="BG17" s="642" t="s">
        <v>124</v>
      </c>
      <c r="BH17" s="645"/>
      <c r="BI17" s="645"/>
      <c r="BJ17" s="645"/>
      <c r="BK17" s="645"/>
      <c r="BL17" s="645"/>
      <c r="BM17" s="645"/>
      <c r="BN17" s="646"/>
      <c r="BO17" s="704" t="s">
        <v>124</v>
      </c>
      <c r="BP17" s="704"/>
      <c r="BQ17" s="704"/>
      <c r="BR17" s="704"/>
      <c r="BS17" s="650" t="s">
        <v>236</v>
      </c>
      <c r="BT17" s="645"/>
      <c r="BU17" s="645"/>
      <c r="BV17" s="645"/>
      <c r="BW17" s="645"/>
      <c r="BX17" s="645"/>
      <c r="BY17" s="645"/>
      <c r="BZ17" s="645"/>
      <c r="CA17" s="645"/>
      <c r="CB17" s="685"/>
      <c r="CD17" s="686" t="s">
        <v>259</v>
      </c>
      <c r="CE17" s="683"/>
      <c r="CF17" s="683"/>
      <c r="CG17" s="683"/>
      <c r="CH17" s="683"/>
      <c r="CI17" s="683"/>
      <c r="CJ17" s="683"/>
      <c r="CK17" s="683"/>
      <c r="CL17" s="683"/>
      <c r="CM17" s="683"/>
      <c r="CN17" s="683"/>
      <c r="CO17" s="683"/>
      <c r="CP17" s="683"/>
      <c r="CQ17" s="684"/>
      <c r="CR17" s="642">
        <v>341204</v>
      </c>
      <c r="CS17" s="645"/>
      <c r="CT17" s="645"/>
      <c r="CU17" s="645"/>
      <c r="CV17" s="645"/>
      <c r="CW17" s="645"/>
      <c r="CX17" s="645"/>
      <c r="CY17" s="646"/>
      <c r="CZ17" s="704">
        <v>10.3</v>
      </c>
      <c r="DA17" s="704"/>
      <c r="DB17" s="704"/>
      <c r="DC17" s="704"/>
      <c r="DD17" s="650" t="s">
        <v>124</v>
      </c>
      <c r="DE17" s="645"/>
      <c r="DF17" s="645"/>
      <c r="DG17" s="645"/>
      <c r="DH17" s="645"/>
      <c r="DI17" s="645"/>
      <c r="DJ17" s="645"/>
      <c r="DK17" s="645"/>
      <c r="DL17" s="645"/>
      <c r="DM17" s="645"/>
      <c r="DN17" s="645"/>
      <c r="DO17" s="645"/>
      <c r="DP17" s="646"/>
      <c r="DQ17" s="650">
        <v>311741</v>
      </c>
      <c r="DR17" s="645"/>
      <c r="DS17" s="645"/>
      <c r="DT17" s="645"/>
      <c r="DU17" s="645"/>
      <c r="DV17" s="645"/>
      <c r="DW17" s="645"/>
      <c r="DX17" s="645"/>
      <c r="DY17" s="645"/>
      <c r="DZ17" s="645"/>
      <c r="EA17" s="645"/>
      <c r="EB17" s="645"/>
      <c r="EC17" s="685"/>
    </row>
    <row r="18" spans="2:133" ht="11.25" customHeight="1">
      <c r="B18" s="639" t="s">
        <v>260</v>
      </c>
      <c r="C18" s="640"/>
      <c r="D18" s="640"/>
      <c r="E18" s="640"/>
      <c r="F18" s="640"/>
      <c r="G18" s="640"/>
      <c r="H18" s="640"/>
      <c r="I18" s="640"/>
      <c r="J18" s="640"/>
      <c r="K18" s="640"/>
      <c r="L18" s="640"/>
      <c r="M18" s="640"/>
      <c r="N18" s="640"/>
      <c r="O18" s="640"/>
      <c r="P18" s="640"/>
      <c r="Q18" s="641"/>
      <c r="R18" s="642">
        <v>1585364</v>
      </c>
      <c r="S18" s="645"/>
      <c r="T18" s="645"/>
      <c r="U18" s="645"/>
      <c r="V18" s="645"/>
      <c r="W18" s="645"/>
      <c r="X18" s="645"/>
      <c r="Y18" s="646"/>
      <c r="Z18" s="704">
        <v>45.1</v>
      </c>
      <c r="AA18" s="704"/>
      <c r="AB18" s="704"/>
      <c r="AC18" s="704"/>
      <c r="AD18" s="705">
        <v>1492143</v>
      </c>
      <c r="AE18" s="705"/>
      <c r="AF18" s="705"/>
      <c r="AG18" s="705"/>
      <c r="AH18" s="705"/>
      <c r="AI18" s="705"/>
      <c r="AJ18" s="705"/>
      <c r="AK18" s="705"/>
      <c r="AL18" s="647">
        <v>82.6</v>
      </c>
      <c r="AM18" s="648"/>
      <c r="AN18" s="648"/>
      <c r="AO18" s="706"/>
      <c r="AP18" s="639" t="s">
        <v>261</v>
      </c>
      <c r="AQ18" s="640"/>
      <c r="AR18" s="640"/>
      <c r="AS18" s="640"/>
      <c r="AT18" s="640"/>
      <c r="AU18" s="640"/>
      <c r="AV18" s="640"/>
      <c r="AW18" s="640"/>
      <c r="AX18" s="640"/>
      <c r="AY18" s="640"/>
      <c r="AZ18" s="640"/>
      <c r="BA18" s="640"/>
      <c r="BB18" s="640"/>
      <c r="BC18" s="640"/>
      <c r="BD18" s="640"/>
      <c r="BE18" s="640"/>
      <c r="BF18" s="641"/>
      <c r="BG18" s="642" t="s">
        <v>236</v>
      </c>
      <c r="BH18" s="645"/>
      <c r="BI18" s="645"/>
      <c r="BJ18" s="645"/>
      <c r="BK18" s="645"/>
      <c r="BL18" s="645"/>
      <c r="BM18" s="645"/>
      <c r="BN18" s="646"/>
      <c r="BO18" s="704" t="s">
        <v>124</v>
      </c>
      <c r="BP18" s="704"/>
      <c r="BQ18" s="704"/>
      <c r="BR18" s="704"/>
      <c r="BS18" s="650" t="s">
        <v>124</v>
      </c>
      <c r="BT18" s="645"/>
      <c r="BU18" s="645"/>
      <c r="BV18" s="645"/>
      <c r="BW18" s="645"/>
      <c r="BX18" s="645"/>
      <c r="BY18" s="645"/>
      <c r="BZ18" s="645"/>
      <c r="CA18" s="645"/>
      <c r="CB18" s="685"/>
      <c r="CD18" s="686" t="s">
        <v>262</v>
      </c>
      <c r="CE18" s="683"/>
      <c r="CF18" s="683"/>
      <c r="CG18" s="683"/>
      <c r="CH18" s="683"/>
      <c r="CI18" s="683"/>
      <c r="CJ18" s="683"/>
      <c r="CK18" s="683"/>
      <c r="CL18" s="683"/>
      <c r="CM18" s="683"/>
      <c r="CN18" s="683"/>
      <c r="CO18" s="683"/>
      <c r="CP18" s="683"/>
      <c r="CQ18" s="684"/>
      <c r="CR18" s="642" t="s">
        <v>124</v>
      </c>
      <c r="CS18" s="645"/>
      <c r="CT18" s="645"/>
      <c r="CU18" s="645"/>
      <c r="CV18" s="645"/>
      <c r="CW18" s="645"/>
      <c r="CX18" s="645"/>
      <c r="CY18" s="646"/>
      <c r="CZ18" s="704" t="s">
        <v>124</v>
      </c>
      <c r="DA18" s="704"/>
      <c r="DB18" s="704"/>
      <c r="DC18" s="704"/>
      <c r="DD18" s="650" t="s">
        <v>124</v>
      </c>
      <c r="DE18" s="645"/>
      <c r="DF18" s="645"/>
      <c r="DG18" s="645"/>
      <c r="DH18" s="645"/>
      <c r="DI18" s="645"/>
      <c r="DJ18" s="645"/>
      <c r="DK18" s="645"/>
      <c r="DL18" s="645"/>
      <c r="DM18" s="645"/>
      <c r="DN18" s="645"/>
      <c r="DO18" s="645"/>
      <c r="DP18" s="646"/>
      <c r="DQ18" s="650" t="s">
        <v>124</v>
      </c>
      <c r="DR18" s="645"/>
      <c r="DS18" s="645"/>
      <c r="DT18" s="645"/>
      <c r="DU18" s="645"/>
      <c r="DV18" s="645"/>
      <c r="DW18" s="645"/>
      <c r="DX18" s="645"/>
      <c r="DY18" s="645"/>
      <c r="DZ18" s="645"/>
      <c r="EA18" s="645"/>
      <c r="EB18" s="645"/>
      <c r="EC18" s="685"/>
    </row>
    <row r="19" spans="2:133" ht="11.25" customHeight="1">
      <c r="B19" s="639" t="s">
        <v>263</v>
      </c>
      <c r="C19" s="640"/>
      <c r="D19" s="640"/>
      <c r="E19" s="640"/>
      <c r="F19" s="640"/>
      <c r="G19" s="640"/>
      <c r="H19" s="640"/>
      <c r="I19" s="640"/>
      <c r="J19" s="640"/>
      <c r="K19" s="640"/>
      <c r="L19" s="640"/>
      <c r="M19" s="640"/>
      <c r="N19" s="640"/>
      <c r="O19" s="640"/>
      <c r="P19" s="640"/>
      <c r="Q19" s="641"/>
      <c r="R19" s="642">
        <v>1492143</v>
      </c>
      <c r="S19" s="645"/>
      <c r="T19" s="645"/>
      <c r="U19" s="645"/>
      <c r="V19" s="645"/>
      <c r="W19" s="645"/>
      <c r="X19" s="645"/>
      <c r="Y19" s="646"/>
      <c r="Z19" s="704">
        <v>42.5</v>
      </c>
      <c r="AA19" s="704"/>
      <c r="AB19" s="704"/>
      <c r="AC19" s="704"/>
      <c r="AD19" s="705">
        <v>1492143</v>
      </c>
      <c r="AE19" s="705"/>
      <c r="AF19" s="705"/>
      <c r="AG19" s="705"/>
      <c r="AH19" s="705"/>
      <c r="AI19" s="705"/>
      <c r="AJ19" s="705"/>
      <c r="AK19" s="705"/>
      <c r="AL19" s="647">
        <v>82.6</v>
      </c>
      <c r="AM19" s="648"/>
      <c r="AN19" s="648"/>
      <c r="AO19" s="706"/>
      <c r="AP19" s="639" t="s">
        <v>264</v>
      </c>
      <c r="AQ19" s="640"/>
      <c r="AR19" s="640"/>
      <c r="AS19" s="640"/>
      <c r="AT19" s="640"/>
      <c r="AU19" s="640"/>
      <c r="AV19" s="640"/>
      <c r="AW19" s="640"/>
      <c r="AX19" s="640"/>
      <c r="AY19" s="640"/>
      <c r="AZ19" s="640"/>
      <c r="BA19" s="640"/>
      <c r="BB19" s="640"/>
      <c r="BC19" s="640"/>
      <c r="BD19" s="640"/>
      <c r="BE19" s="640"/>
      <c r="BF19" s="641"/>
      <c r="BG19" s="642">
        <v>534</v>
      </c>
      <c r="BH19" s="645"/>
      <c r="BI19" s="645"/>
      <c r="BJ19" s="645"/>
      <c r="BK19" s="645"/>
      <c r="BL19" s="645"/>
      <c r="BM19" s="645"/>
      <c r="BN19" s="646"/>
      <c r="BO19" s="704">
        <v>0.2</v>
      </c>
      <c r="BP19" s="704"/>
      <c r="BQ19" s="704"/>
      <c r="BR19" s="704"/>
      <c r="BS19" s="650" t="s">
        <v>124</v>
      </c>
      <c r="BT19" s="645"/>
      <c r="BU19" s="645"/>
      <c r="BV19" s="645"/>
      <c r="BW19" s="645"/>
      <c r="BX19" s="645"/>
      <c r="BY19" s="645"/>
      <c r="BZ19" s="645"/>
      <c r="CA19" s="645"/>
      <c r="CB19" s="685"/>
      <c r="CD19" s="686" t="s">
        <v>265</v>
      </c>
      <c r="CE19" s="683"/>
      <c r="CF19" s="683"/>
      <c r="CG19" s="683"/>
      <c r="CH19" s="683"/>
      <c r="CI19" s="683"/>
      <c r="CJ19" s="683"/>
      <c r="CK19" s="683"/>
      <c r="CL19" s="683"/>
      <c r="CM19" s="683"/>
      <c r="CN19" s="683"/>
      <c r="CO19" s="683"/>
      <c r="CP19" s="683"/>
      <c r="CQ19" s="684"/>
      <c r="CR19" s="642" t="s">
        <v>236</v>
      </c>
      <c r="CS19" s="645"/>
      <c r="CT19" s="645"/>
      <c r="CU19" s="645"/>
      <c r="CV19" s="645"/>
      <c r="CW19" s="645"/>
      <c r="CX19" s="645"/>
      <c r="CY19" s="646"/>
      <c r="CZ19" s="704" t="s">
        <v>124</v>
      </c>
      <c r="DA19" s="704"/>
      <c r="DB19" s="704"/>
      <c r="DC19" s="704"/>
      <c r="DD19" s="650" t="s">
        <v>124</v>
      </c>
      <c r="DE19" s="645"/>
      <c r="DF19" s="645"/>
      <c r="DG19" s="645"/>
      <c r="DH19" s="645"/>
      <c r="DI19" s="645"/>
      <c r="DJ19" s="645"/>
      <c r="DK19" s="645"/>
      <c r="DL19" s="645"/>
      <c r="DM19" s="645"/>
      <c r="DN19" s="645"/>
      <c r="DO19" s="645"/>
      <c r="DP19" s="646"/>
      <c r="DQ19" s="650" t="s">
        <v>124</v>
      </c>
      <c r="DR19" s="645"/>
      <c r="DS19" s="645"/>
      <c r="DT19" s="645"/>
      <c r="DU19" s="645"/>
      <c r="DV19" s="645"/>
      <c r="DW19" s="645"/>
      <c r="DX19" s="645"/>
      <c r="DY19" s="645"/>
      <c r="DZ19" s="645"/>
      <c r="EA19" s="645"/>
      <c r="EB19" s="645"/>
      <c r="EC19" s="685"/>
    </row>
    <row r="20" spans="2:133" ht="11.25" customHeight="1">
      <c r="B20" s="639" t="s">
        <v>266</v>
      </c>
      <c r="C20" s="640"/>
      <c r="D20" s="640"/>
      <c r="E20" s="640"/>
      <c r="F20" s="640"/>
      <c r="G20" s="640"/>
      <c r="H20" s="640"/>
      <c r="I20" s="640"/>
      <c r="J20" s="640"/>
      <c r="K20" s="640"/>
      <c r="L20" s="640"/>
      <c r="M20" s="640"/>
      <c r="N20" s="640"/>
      <c r="O20" s="640"/>
      <c r="P20" s="640"/>
      <c r="Q20" s="641"/>
      <c r="R20" s="642">
        <v>93221</v>
      </c>
      <c r="S20" s="645"/>
      <c r="T20" s="645"/>
      <c r="U20" s="645"/>
      <c r="V20" s="645"/>
      <c r="W20" s="645"/>
      <c r="X20" s="645"/>
      <c r="Y20" s="646"/>
      <c r="Z20" s="704">
        <v>2.7</v>
      </c>
      <c r="AA20" s="704"/>
      <c r="AB20" s="704"/>
      <c r="AC20" s="704"/>
      <c r="AD20" s="705" t="s">
        <v>124</v>
      </c>
      <c r="AE20" s="705"/>
      <c r="AF20" s="705"/>
      <c r="AG20" s="705"/>
      <c r="AH20" s="705"/>
      <c r="AI20" s="705"/>
      <c r="AJ20" s="705"/>
      <c r="AK20" s="705"/>
      <c r="AL20" s="647" t="s">
        <v>236</v>
      </c>
      <c r="AM20" s="648"/>
      <c r="AN20" s="648"/>
      <c r="AO20" s="706"/>
      <c r="AP20" s="639" t="s">
        <v>267</v>
      </c>
      <c r="AQ20" s="640"/>
      <c r="AR20" s="640"/>
      <c r="AS20" s="640"/>
      <c r="AT20" s="640"/>
      <c r="AU20" s="640"/>
      <c r="AV20" s="640"/>
      <c r="AW20" s="640"/>
      <c r="AX20" s="640"/>
      <c r="AY20" s="640"/>
      <c r="AZ20" s="640"/>
      <c r="BA20" s="640"/>
      <c r="BB20" s="640"/>
      <c r="BC20" s="640"/>
      <c r="BD20" s="640"/>
      <c r="BE20" s="640"/>
      <c r="BF20" s="641"/>
      <c r="BG20" s="642">
        <v>534</v>
      </c>
      <c r="BH20" s="645"/>
      <c r="BI20" s="645"/>
      <c r="BJ20" s="645"/>
      <c r="BK20" s="645"/>
      <c r="BL20" s="645"/>
      <c r="BM20" s="645"/>
      <c r="BN20" s="646"/>
      <c r="BO20" s="704">
        <v>0.2</v>
      </c>
      <c r="BP20" s="704"/>
      <c r="BQ20" s="704"/>
      <c r="BR20" s="704"/>
      <c r="BS20" s="650" t="s">
        <v>236</v>
      </c>
      <c r="BT20" s="645"/>
      <c r="BU20" s="645"/>
      <c r="BV20" s="645"/>
      <c r="BW20" s="645"/>
      <c r="BX20" s="645"/>
      <c r="BY20" s="645"/>
      <c r="BZ20" s="645"/>
      <c r="CA20" s="645"/>
      <c r="CB20" s="685"/>
      <c r="CD20" s="686" t="s">
        <v>268</v>
      </c>
      <c r="CE20" s="683"/>
      <c r="CF20" s="683"/>
      <c r="CG20" s="683"/>
      <c r="CH20" s="683"/>
      <c r="CI20" s="683"/>
      <c r="CJ20" s="683"/>
      <c r="CK20" s="683"/>
      <c r="CL20" s="683"/>
      <c r="CM20" s="683"/>
      <c r="CN20" s="683"/>
      <c r="CO20" s="683"/>
      <c r="CP20" s="683"/>
      <c r="CQ20" s="684"/>
      <c r="CR20" s="642">
        <v>3296817</v>
      </c>
      <c r="CS20" s="645"/>
      <c r="CT20" s="645"/>
      <c r="CU20" s="645"/>
      <c r="CV20" s="645"/>
      <c r="CW20" s="645"/>
      <c r="CX20" s="645"/>
      <c r="CY20" s="646"/>
      <c r="CZ20" s="704">
        <v>100</v>
      </c>
      <c r="DA20" s="704"/>
      <c r="DB20" s="704"/>
      <c r="DC20" s="704"/>
      <c r="DD20" s="650">
        <v>471093</v>
      </c>
      <c r="DE20" s="645"/>
      <c r="DF20" s="645"/>
      <c r="DG20" s="645"/>
      <c r="DH20" s="645"/>
      <c r="DI20" s="645"/>
      <c r="DJ20" s="645"/>
      <c r="DK20" s="645"/>
      <c r="DL20" s="645"/>
      <c r="DM20" s="645"/>
      <c r="DN20" s="645"/>
      <c r="DO20" s="645"/>
      <c r="DP20" s="646"/>
      <c r="DQ20" s="650">
        <v>2263884</v>
      </c>
      <c r="DR20" s="645"/>
      <c r="DS20" s="645"/>
      <c r="DT20" s="645"/>
      <c r="DU20" s="645"/>
      <c r="DV20" s="645"/>
      <c r="DW20" s="645"/>
      <c r="DX20" s="645"/>
      <c r="DY20" s="645"/>
      <c r="DZ20" s="645"/>
      <c r="EA20" s="645"/>
      <c r="EB20" s="645"/>
      <c r="EC20" s="685"/>
    </row>
    <row r="21" spans="2:133" ht="11.25" customHeight="1">
      <c r="B21" s="639" t="s">
        <v>269</v>
      </c>
      <c r="C21" s="640"/>
      <c r="D21" s="640"/>
      <c r="E21" s="640"/>
      <c r="F21" s="640"/>
      <c r="G21" s="640"/>
      <c r="H21" s="640"/>
      <c r="I21" s="640"/>
      <c r="J21" s="640"/>
      <c r="K21" s="640"/>
      <c r="L21" s="640"/>
      <c r="M21" s="640"/>
      <c r="N21" s="640"/>
      <c r="O21" s="640"/>
      <c r="P21" s="640"/>
      <c r="Q21" s="641"/>
      <c r="R21" s="642" t="s">
        <v>124</v>
      </c>
      <c r="S21" s="645"/>
      <c r="T21" s="645"/>
      <c r="U21" s="645"/>
      <c r="V21" s="645"/>
      <c r="W21" s="645"/>
      <c r="X21" s="645"/>
      <c r="Y21" s="646"/>
      <c r="Z21" s="704" t="s">
        <v>124</v>
      </c>
      <c r="AA21" s="704"/>
      <c r="AB21" s="704"/>
      <c r="AC21" s="704"/>
      <c r="AD21" s="705" t="s">
        <v>236</v>
      </c>
      <c r="AE21" s="705"/>
      <c r="AF21" s="705"/>
      <c r="AG21" s="705"/>
      <c r="AH21" s="705"/>
      <c r="AI21" s="705"/>
      <c r="AJ21" s="705"/>
      <c r="AK21" s="705"/>
      <c r="AL21" s="647" t="s">
        <v>124</v>
      </c>
      <c r="AM21" s="648"/>
      <c r="AN21" s="648"/>
      <c r="AO21" s="706"/>
      <c r="AP21" s="750" t="s">
        <v>270</v>
      </c>
      <c r="AQ21" s="757"/>
      <c r="AR21" s="757"/>
      <c r="AS21" s="757"/>
      <c r="AT21" s="757"/>
      <c r="AU21" s="757"/>
      <c r="AV21" s="757"/>
      <c r="AW21" s="757"/>
      <c r="AX21" s="757"/>
      <c r="AY21" s="757"/>
      <c r="AZ21" s="757"/>
      <c r="BA21" s="757"/>
      <c r="BB21" s="757"/>
      <c r="BC21" s="757"/>
      <c r="BD21" s="757"/>
      <c r="BE21" s="757"/>
      <c r="BF21" s="752"/>
      <c r="BG21" s="642">
        <v>534</v>
      </c>
      <c r="BH21" s="645"/>
      <c r="BI21" s="645"/>
      <c r="BJ21" s="645"/>
      <c r="BK21" s="645"/>
      <c r="BL21" s="645"/>
      <c r="BM21" s="645"/>
      <c r="BN21" s="646"/>
      <c r="BO21" s="704">
        <v>0.2</v>
      </c>
      <c r="BP21" s="704"/>
      <c r="BQ21" s="704"/>
      <c r="BR21" s="704"/>
      <c r="BS21" s="650" t="s">
        <v>236</v>
      </c>
      <c r="BT21" s="645"/>
      <c r="BU21" s="645"/>
      <c r="BV21" s="645"/>
      <c r="BW21" s="645"/>
      <c r="BX21" s="645"/>
      <c r="BY21" s="645"/>
      <c r="BZ21" s="645"/>
      <c r="CA21" s="645"/>
      <c r="CB21" s="685"/>
      <c r="CD21" s="762"/>
      <c r="CE21" s="696"/>
      <c r="CF21" s="696"/>
      <c r="CG21" s="696"/>
      <c r="CH21" s="696"/>
      <c r="CI21" s="696"/>
      <c r="CJ21" s="696"/>
      <c r="CK21" s="696"/>
      <c r="CL21" s="696"/>
      <c r="CM21" s="696"/>
      <c r="CN21" s="696"/>
      <c r="CO21" s="696"/>
      <c r="CP21" s="696"/>
      <c r="CQ21" s="697"/>
      <c r="CR21" s="763"/>
      <c r="CS21" s="764"/>
      <c r="CT21" s="764"/>
      <c r="CU21" s="764"/>
      <c r="CV21" s="764"/>
      <c r="CW21" s="764"/>
      <c r="CX21" s="764"/>
      <c r="CY21" s="765"/>
      <c r="CZ21" s="766"/>
      <c r="DA21" s="766"/>
      <c r="DB21" s="766"/>
      <c r="DC21" s="766"/>
      <c r="DD21" s="767"/>
      <c r="DE21" s="764"/>
      <c r="DF21" s="764"/>
      <c r="DG21" s="764"/>
      <c r="DH21" s="764"/>
      <c r="DI21" s="764"/>
      <c r="DJ21" s="764"/>
      <c r="DK21" s="764"/>
      <c r="DL21" s="764"/>
      <c r="DM21" s="764"/>
      <c r="DN21" s="764"/>
      <c r="DO21" s="764"/>
      <c r="DP21" s="765"/>
      <c r="DQ21" s="767"/>
      <c r="DR21" s="764"/>
      <c r="DS21" s="764"/>
      <c r="DT21" s="764"/>
      <c r="DU21" s="764"/>
      <c r="DV21" s="764"/>
      <c r="DW21" s="764"/>
      <c r="DX21" s="764"/>
      <c r="DY21" s="764"/>
      <c r="DZ21" s="764"/>
      <c r="EA21" s="764"/>
      <c r="EB21" s="764"/>
      <c r="EC21" s="771"/>
    </row>
    <row r="22" spans="2:133" ht="11.25" customHeight="1">
      <c r="B22" s="639" t="s">
        <v>271</v>
      </c>
      <c r="C22" s="640"/>
      <c r="D22" s="640"/>
      <c r="E22" s="640"/>
      <c r="F22" s="640"/>
      <c r="G22" s="640"/>
      <c r="H22" s="640"/>
      <c r="I22" s="640"/>
      <c r="J22" s="640"/>
      <c r="K22" s="640"/>
      <c r="L22" s="640"/>
      <c r="M22" s="640"/>
      <c r="N22" s="640"/>
      <c r="O22" s="640"/>
      <c r="P22" s="640"/>
      <c r="Q22" s="641"/>
      <c r="R22" s="642">
        <v>1899705</v>
      </c>
      <c r="S22" s="645"/>
      <c r="T22" s="645"/>
      <c r="U22" s="645"/>
      <c r="V22" s="645"/>
      <c r="W22" s="645"/>
      <c r="X22" s="645"/>
      <c r="Y22" s="646"/>
      <c r="Z22" s="704">
        <v>54.1</v>
      </c>
      <c r="AA22" s="704"/>
      <c r="AB22" s="704"/>
      <c r="AC22" s="704"/>
      <c r="AD22" s="705">
        <v>1806484</v>
      </c>
      <c r="AE22" s="705"/>
      <c r="AF22" s="705"/>
      <c r="AG22" s="705"/>
      <c r="AH22" s="705"/>
      <c r="AI22" s="705"/>
      <c r="AJ22" s="705"/>
      <c r="AK22" s="705"/>
      <c r="AL22" s="647">
        <v>100</v>
      </c>
      <c r="AM22" s="648"/>
      <c r="AN22" s="648"/>
      <c r="AO22" s="706"/>
      <c r="AP22" s="750" t="s">
        <v>272</v>
      </c>
      <c r="AQ22" s="757"/>
      <c r="AR22" s="757"/>
      <c r="AS22" s="757"/>
      <c r="AT22" s="757"/>
      <c r="AU22" s="757"/>
      <c r="AV22" s="757"/>
      <c r="AW22" s="757"/>
      <c r="AX22" s="757"/>
      <c r="AY22" s="757"/>
      <c r="AZ22" s="757"/>
      <c r="BA22" s="757"/>
      <c r="BB22" s="757"/>
      <c r="BC22" s="757"/>
      <c r="BD22" s="757"/>
      <c r="BE22" s="757"/>
      <c r="BF22" s="752"/>
      <c r="BG22" s="642" t="s">
        <v>124</v>
      </c>
      <c r="BH22" s="645"/>
      <c r="BI22" s="645"/>
      <c r="BJ22" s="645"/>
      <c r="BK22" s="645"/>
      <c r="BL22" s="645"/>
      <c r="BM22" s="645"/>
      <c r="BN22" s="646"/>
      <c r="BO22" s="704" t="s">
        <v>124</v>
      </c>
      <c r="BP22" s="704"/>
      <c r="BQ22" s="704"/>
      <c r="BR22" s="704"/>
      <c r="BS22" s="650" t="s">
        <v>236</v>
      </c>
      <c r="BT22" s="645"/>
      <c r="BU22" s="645"/>
      <c r="BV22" s="645"/>
      <c r="BW22" s="645"/>
      <c r="BX22" s="645"/>
      <c r="BY22" s="645"/>
      <c r="BZ22" s="645"/>
      <c r="CA22" s="645"/>
      <c r="CB22" s="685"/>
      <c r="CD22" s="759" t="s">
        <v>273</v>
      </c>
      <c r="CE22" s="760"/>
      <c r="CF22" s="760"/>
      <c r="CG22" s="760"/>
      <c r="CH22" s="760"/>
      <c r="CI22" s="760"/>
      <c r="CJ22" s="760"/>
      <c r="CK22" s="760"/>
      <c r="CL22" s="760"/>
      <c r="CM22" s="760"/>
      <c r="CN22" s="760"/>
      <c r="CO22" s="760"/>
      <c r="CP22" s="760"/>
      <c r="CQ22" s="760"/>
      <c r="CR22" s="760"/>
      <c r="CS22" s="760"/>
      <c r="CT22" s="760"/>
      <c r="CU22" s="760"/>
      <c r="CV22" s="760"/>
      <c r="CW22" s="760"/>
      <c r="CX22" s="760"/>
      <c r="CY22" s="760"/>
      <c r="CZ22" s="760"/>
      <c r="DA22" s="760"/>
      <c r="DB22" s="760"/>
      <c r="DC22" s="760"/>
      <c r="DD22" s="760"/>
      <c r="DE22" s="760"/>
      <c r="DF22" s="760"/>
      <c r="DG22" s="760"/>
      <c r="DH22" s="760"/>
      <c r="DI22" s="760"/>
      <c r="DJ22" s="760"/>
      <c r="DK22" s="760"/>
      <c r="DL22" s="760"/>
      <c r="DM22" s="760"/>
      <c r="DN22" s="760"/>
      <c r="DO22" s="760"/>
      <c r="DP22" s="760"/>
      <c r="DQ22" s="760"/>
      <c r="DR22" s="760"/>
      <c r="DS22" s="760"/>
      <c r="DT22" s="760"/>
      <c r="DU22" s="760"/>
      <c r="DV22" s="760"/>
      <c r="DW22" s="760"/>
      <c r="DX22" s="760"/>
      <c r="DY22" s="760"/>
      <c r="DZ22" s="760"/>
      <c r="EA22" s="760"/>
      <c r="EB22" s="760"/>
      <c r="EC22" s="761"/>
    </row>
    <row r="23" spans="2:133" ht="11.25" customHeight="1">
      <c r="B23" s="639" t="s">
        <v>274</v>
      </c>
      <c r="C23" s="640"/>
      <c r="D23" s="640"/>
      <c r="E23" s="640"/>
      <c r="F23" s="640"/>
      <c r="G23" s="640"/>
      <c r="H23" s="640"/>
      <c r="I23" s="640"/>
      <c r="J23" s="640"/>
      <c r="K23" s="640"/>
      <c r="L23" s="640"/>
      <c r="M23" s="640"/>
      <c r="N23" s="640"/>
      <c r="O23" s="640"/>
      <c r="P23" s="640"/>
      <c r="Q23" s="641"/>
      <c r="R23" s="642">
        <v>495</v>
      </c>
      <c r="S23" s="645"/>
      <c r="T23" s="645"/>
      <c r="U23" s="645"/>
      <c r="V23" s="645"/>
      <c r="W23" s="645"/>
      <c r="X23" s="645"/>
      <c r="Y23" s="646"/>
      <c r="Z23" s="704">
        <v>0</v>
      </c>
      <c r="AA23" s="704"/>
      <c r="AB23" s="704"/>
      <c r="AC23" s="704"/>
      <c r="AD23" s="705">
        <v>495</v>
      </c>
      <c r="AE23" s="705"/>
      <c r="AF23" s="705"/>
      <c r="AG23" s="705"/>
      <c r="AH23" s="705"/>
      <c r="AI23" s="705"/>
      <c r="AJ23" s="705"/>
      <c r="AK23" s="705"/>
      <c r="AL23" s="647">
        <v>0</v>
      </c>
      <c r="AM23" s="648"/>
      <c r="AN23" s="648"/>
      <c r="AO23" s="706"/>
      <c r="AP23" s="750" t="s">
        <v>275</v>
      </c>
      <c r="AQ23" s="757"/>
      <c r="AR23" s="757"/>
      <c r="AS23" s="757"/>
      <c r="AT23" s="757"/>
      <c r="AU23" s="757"/>
      <c r="AV23" s="757"/>
      <c r="AW23" s="757"/>
      <c r="AX23" s="757"/>
      <c r="AY23" s="757"/>
      <c r="AZ23" s="757"/>
      <c r="BA23" s="757"/>
      <c r="BB23" s="757"/>
      <c r="BC23" s="757"/>
      <c r="BD23" s="757"/>
      <c r="BE23" s="757"/>
      <c r="BF23" s="752"/>
      <c r="BG23" s="642" t="s">
        <v>124</v>
      </c>
      <c r="BH23" s="645"/>
      <c r="BI23" s="645"/>
      <c r="BJ23" s="645"/>
      <c r="BK23" s="645"/>
      <c r="BL23" s="645"/>
      <c r="BM23" s="645"/>
      <c r="BN23" s="646"/>
      <c r="BO23" s="704" t="s">
        <v>236</v>
      </c>
      <c r="BP23" s="704"/>
      <c r="BQ23" s="704"/>
      <c r="BR23" s="704"/>
      <c r="BS23" s="650" t="s">
        <v>236</v>
      </c>
      <c r="BT23" s="645"/>
      <c r="BU23" s="645"/>
      <c r="BV23" s="645"/>
      <c r="BW23" s="645"/>
      <c r="BX23" s="645"/>
      <c r="BY23" s="645"/>
      <c r="BZ23" s="645"/>
      <c r="CA23" s="645"/>
      <c r="CB23" s="685"/>
      <c r="CD23" s="759" t="s">
        <v>214</v>
      </c>
      <c r="CE23" s="760"/>
      <c r="CF23" s="760"/>
      <c r="CG23" s="760"/>
      <c r="CH23" s="760"/>
      <c r="CI23" s="760"/>
      <c r="CJ23" s="760"/>
      <c r="CK23" s="760"/>
      <c r="CL23" s="760"/>
      <c r="CM23" s="760"/>
      <c r="CN23" s="760"/>
      <c r="CO23" s="760"/>
      <c r="CP23" s="760"/>
      <c r="CQ23" s="761"/>
      <c r="CR23" s="759" t="s">
        <v>276</v>
      </c>
      <c r="CS23" s="760"/>
      <c r="CT23" s="760"/>
      <c r="CU23" s="760"/>
      <c r="CV23" s="760"/>
      <c r="CW23" s="760"/>
      <c r="CX23" s="760"/>
      <c r="CY23" s="761"/>
      <c r="CZ23" s="759" t="s">
        <v>277</v>
      </c>
      <c r="DA23" s="760"/>
      <c r="DB23" s="760"/>
      <c r="DC23" s="761"/>
      <c r="DD23" s="759" t="s">
        <v>278</v>
      </c>
      <c r="DE23" s="760"/>
      <c r="DF23" s="760"/>
      <c r="DG23" s="760"/>
      <c r="DH23" s="760"/>
      <c r="DI23" s="760"/>
      <c r="DJ23" s="760"/>
      <c r="DK23" s="761"/>
      <c r="DL23" s="768" t="s">
        <v>279</v>
      </c>
      <c r="DM23" s="769"/>
      <c r="DN23" s="769"/>
      <c r="DO23" s="769"/>
      <c r="DP23" s="769"/>
      <c r="DQ23" s="769"/>
      <c r="DR23" s="769"/>
      <c r="DS23" s="769"/>
      <c r="DT23" s="769"/>
      <c r="DU23" s="769"/>
      <c r="DV23" s="770"/>
      <c r="DW23" s="759" t="s">
        <v>280</v>
      </c>
      <c r="DX23" s="760"/>
      <c r="DY23" s="760"/>
      <c r="DZ23" s="760"/>
      <c r="EA23" s="760"/>
      <c r="EB23" s="760"/>
      <c r="EC23" s="761"/>
    </row>
    <row r="24" spans="2:133" ht="11.25" customHeight="1">
      <c r="B24" s="639" t="s">
        <v>281</v>
      </c>
      <c r="C24" s="640"/>
      <c r="D24" s="640"/>
      <c r="E24" s="640"/>
      <c r="F24" s="640"/>
      <c r="G24" s="640"/>
      <c r="H24" s="640"/>
      <c r="I24" s="640"/>
      <c r="J24" s="640"/>
      <c r="K24" s="640"/>
      <c r="L24" s="640"/>
      <c r="M24" s="640"/>
      <c r="N24" s="640"/>
      <c r="O24" s="640"/>
      <c r="P24" s="640"/>
      <c r="Q24" s="641"/>
      <c r="R24" s="642">
        <v>14867</v>
      </c>
      <c r="S24" s="645"/>
      <c r="T24" s="645"/>
      <c r="U24" s="645"/>
      <c r="V24" s="645"/>
      <c r="W24" s="645"/>
      <c r="X24" s="645"/>
      <c r="Y24" s="646"/>
      <c r="Z24" s="704">
        <v>0.4</v>
      </c>
      <c r="AA24" s="704"/>
      <c r="AB24" s="704"/>
      <c r="AC24" s="704"/>
      <c r="AD24" s="705" t="s">
        <v>124</v>
      </c>
      <c r="AE24" s="705"/>
      <c r="AF24" s="705"/>
      <c r="AG24" s="705"/>
      <c r="AH24" s="705"/>
      <c r="AI24" s="705"/>
      <c r="AJ24" s="705"/>
      <c r="AK24" s="705"/>
      <c r="AL24" s="647" t="s">
        <v>236</v>
      </c>
      <c r="AM24" s="648"/>
      <c r="AN24" s="648"/>
      <c r="AO24" s="706"/>
      <c r="AP24" s="750" t="s">
        <v>282</v>
      </c>
      <c r="AQ24" s="757"/>
      <c r="AR24" s="757"/>
      <c r="AS24" s="757"/>
      <c r="AT24" s="757"/>
      <c r="AU24" s="757"/>
      <c r="AV24" s="757"/>
      <c r="AW24" s="757"/>
      <c r="AX24" s="757"/>
      <c r="AY24" s="757"/>
      <c r="AZ24" s="757"/>
      <c r="BA24" s="757"/>
      <c r="BB24" s="757"/>
      <c r="BC24" s="757"/>
      <c r="BD24" s="757"/>
      <c r="BE24" s="757"/>
      <c r="BF24" s="752"/>
      <c r="BG24" s="642" t="s">
        <v>236</v>
      </c>
      <c r="BH24" s="645"/>
      <c r="BI24" s="645"/>
      <c r="BJ24" s="645"/>
      <c r="BK24" s="645"/>
      <c r="BL24" s="645"/>
      <c r="BM24" s="645"/>
      <c r="BN24" s="646"/>
      <c r="BO24" s="704" t="s">
        <v>236</v>
      </c>
      <c r="BP24" s="704"/>
      <c r="BQ24" s="704"/>
      <c r="BR24" s="704"/>
      <c r="BS24" s="650" t="s">
        <v>236</v>
      </c>
      <c r="BT24" s="645"/>
      <c r="BU24" s="645"/>
      <c r="BV24" s="645"/>
      <c r="BW24" s="645"/>
      <c r="BX24" s="645"/>
      <c r="BY24" s="645"/>
      <c r="BZ24" s="645"/>
      <c r="CA24" s="645"/>
      <c r="CB24" s="685"/>
      <c r="CD24" s="713" t="s">
        <v>283</v>
      </c>
      <c r="CE24" s="714"/>
      <c r="CF24" s="714"/>
      <c r="CG24" s="714"/>
      <c r="CH24" s="714"/>
      <c r="CI24" s="714"/>
      <c r="CJ24" s="714"/>
      <c r="CK24" s="714"/>
      <c r="CL24" s="714"/>
      <c r="CM24" s="714"/>
      <c r="CN24" s="714"/>
      <c r="CO24" s="714"/>
      <c r="CP24" s="714"/>
      <c r="CQ24" s="715"/>
      <c r="CR24" s="707">
        <v>1283802</v>
      </c>
      <c r="CS24" s="708"/>
      <c r="CT24" s="708"/>
      <c r="CU24" s="708"/>
      <c r="CV24" s="708"/>
      <c r="CW24" s="708"/>
      <c r="CX24" s="708"/>
      <c r="CY24" s="754"/>
      <c r="CZ24" s="755">
        <v>38.9</v>
      </c>
      <c r="DA24" s="724"/>
      <c r="DB24" s="724"/>
      <c r="DC24" s="758"/>
      <c r="DD24" s="753">
        <v>906482</v>
      </c>
      <c r="DE24" s="708"/>
      <c r="DF24" s="708"/>
      <c r="DG24" s="708"/>
      <c r="DH24" s="708"/>
      <c r="DI24" s="708"/>
      <c r="DJ24" s="708"/>
      <c r="DK24" s="754"/>
      <c r="DL24" s="753">
        <v>896052</v>
      </c>
      <c r="DM24" s="708"/>
      <c r="DN24" s="708"/>
      <c r="DO24" s="708"/>
      <c r="DP24" s="708"/>
      <c r="DQ24" s="708"/>
      <c r="DR24" s="708"/>
      <c r="DS24" s="708"/>
      <c r="DT24" s="708"/>
      <c r="DU24" s="708"/>
      <c r="DV24" s="754"/>
      <c r="DW24" s="755">
        <v>47.8</v>
      </c>
      <c r="DX24" s="724"/>
      <c r="DY24" s="724"/>
      <c r="DZ24" s="724"/>
      <c r="EA24" s="724"/>
      <c r="EB24" s="724"/>
      <c r="EC24" s="756"/>
    </row>
    <row r="25" spans="2:133" ht="11.25" customHeight="1">
      <c r="B25" s="639" t="s">
        <v>284</v>
      </c>
      <c r="C25" s="640"/>
      <c r="D25" s="640"/>
      <c r="E25" s="640"/>
      <c r="F25" s="640"/>
      <c r="G25" s="640"/>
      <c r="H25" s="640"/>
      <c r="I25" s="640"/>
      <c r="J25" s="640"/>
      <c r="K25" s="640"/>
      <c r="L25" s="640"/>
      <c r="M25" s="640"/>
      <c r="N25" s="640"/>
      <c r="O25" s="640"/>
      <c r="P25" s="640"/>
      <c r="Q25" s="641"/>
      <c r="R25" s="642">
        <v>72352</v>
      </c>
      <c r="S25" s="645"/>
      <c r="T25" s="645"/>
      <c r="U25" s="645"/>
      <c r="V25" s="645"/>
      <c r="W25" s="645"/>
      <c r="X25" s="645"/>
      <c r="Y25" s="646"/>
      <c r="Z25" s="704">
        <v>2.1</v>
      </c>
      <c r="AA25" s="704"/>
      <c r="AB25" s="704"/>
      <c r="AC25" s="704"/>
      <c r="AD25" s="705" t="s">
        <v>124</v>
      </c>
      <c r="AE25" s="705"/>
      <c r="AF25" s="705"/>
      <c r="AG25" s="705"/>
      <c r="AH25" s="705"/>
      <c r="AI25" s="705"/>
      <c r="AJ25" s="705"/>
      <c r="AK25" s="705"/>
      <c r="AL25" s="647" t="s">
        <v>236</v>
      </c>
      <c r="AM25" s="648"/>
      <c r="AN25" s="648"/>
      <c r="AO25" s="706"/>
      <c r="AP25" s="750" t="s">
        <v>285</v>
      </c>
      <c r="AQ25" s="757"/>
      <c r="AR25" s="757"/>
      <c r="AS25" s="757"/>
      <c r="AT25" s="757"/>
      <c r="AU25" s="757"/>
      <c r="AV25" s="757"/>
      <c r="AW25" s="757"/>
      <c r="AX25" s="757"/>
      <c r="AY25" s="757"/>
      <c r="AZ25" s="757"/>
      <c r="BA25" s="757"/>
      <c r="BB25" s="757"/>
      <c r="BC25" s="757"/>
      <c r="BD25" s="757"/>
      <c r="BE25" s="757"/>
      <c r="BF25" s="752"/>
      <c r="BG25" s="642" t="s">
        <v>124</v>
      </c>
      <c r="BH25" s="645"/>
      <c r="BI25" s="645"/>
      <c r="BJ25" s="645"/>
      <c r="BK25" s="645"/>
      <c r="BL25" s="645"/>
      <c r="BM25" s="645"/>
      <c r="BN25" s="646"/>
      <c r="BO25" s="704" t="s">
        <v>124</v>
      </c>
      <c r="BP25" s="704"/>
      <c r="BQ25" s="704"/>
      <c r="BR25" s="704"/>
      <c r="BS25" s="650" t="s">
        <v>124</v>
      </c>
      <c r="BT25" s="645"/>
      <c r="BU25" s="645"/>
      <c r="BV25" s="645"/>
      <c r="BW25" s="645"/>
      <c r="BX25" s="645"/>
      <c r="BY25" s="645"/>
      <c r="BZ25" s="645"/>
      <c r="CA25" s="645"/>
      <c r="CB25" s="685"/>
      <c r="CD25" s="686" t="s">
        <v>286</v>
      </c>
      <c r="CE25" s="683"/>
      <c r="CF25" s="683"/>
      <c r="CG25" s="683"/>
      <c r="CH25" s="683"/>
      <c r="CI25" s="683"/>
      <c r="CJ25" s="683"/>
      <c r="CK25" s="683"/>
      <c r="CL25" s="683"/>
      <c r="CM25" s="683"/>
      <c r="CN25" s="683"/>
      <c r="CO25" s="683"/>
      <c r="CP25" s="683"/>
      <c r="CQ25" s="684"/>
      <c r="CR25" s="642">
        <v>459801</v>
      </c>
      <c r="CS25" s="643"/>
      <c r="CT25" s="643"/>
      <c r="CU25" s="643"/>
      <c r="CV25" s="643"/>
      <c r="CW25" s="643"/>
      <c r="CX25" s="643"/>
      <c r="CY25" s="644"/>
      <c r="CZ25" s="647">
        <v>13.9</v>
      </c>
      <c r="DA25" s="676"/>
      <c r="DB25" s="676"/>
      <c r="DC25" s="677"/>
      <c r="DD25" s="650">
        <v>440426</v>
      </c>
      <c r="DE25" s="643"/>
      <c r="DF25" s="643"/>
      <c r="DG25" s="643"/>
      <c r="DH25" s="643"/>
      <c r="DI25" s="643"/>
      <c r="DJ25" s="643"/>
      <c r="DK25" s="644"/>
      <c r="DL25" s="650">
        <v>431120</v>
      </c>
      <c r="DM25" s="643"/>
      <c r="DN25" s="643"/>
      <c r="DO25" s="643"/>
      <c r="DP25" s="643"/>
      <c r="DQ25" s="643"/>
      <c r="DR25" s="643"/>
      <c r="DS25" s="643"/>
      <c r="DT25" s="643"/>
      <c r="DU25" s="643"/>
      <c r="DV25" s="644"/>
      <c r="DW25" s="647">
        <v>23</v>
      </c>
      <c r="DX25" s="676"/>
      <c r="DY25" s="676"/>
      <c r="DZ25" s="676"/>
      <c r="EA25" s="676"/>
      <c r="EB25" s="676"/>
      <c r="EC25" s="678"/>
    </row>
    <row r="26" spans="2:133" ht="11.25" customHeight="1">
      <c r="B26" s="639" t="s">
        <v>287</v>
      </c>
      <c r="C26" s="640"/>
      <c r="D26" s="640"/>
      <c r="E26" s="640"/>
      <c r="F26" s="640"/>
      <c r="G26" s="640"/>
      <c r="H26" s="640"/>
      <c r="I26" s="640"/>
      <c r="J26" s="640"/>
      <c r="K26" s="640"/>
      <c r="L26" s="640"/>
      <c r="M26" s="640"/>
      <c r="N26" s="640"/>
      <c r="O26" s="640"/>
      <c r="P26" s="640"/>
      <c r="Q26" s="641"/>
      <c r="R26" s="642">
        <v>3017</v>
      </c>
      <c r="S26" s="645"/>
      <c r="T26" s="645"/>
      <c r="U26" s="645"/>
      <c r="V26" s="645"/>
      <c r="W26" s="645"/>
      <c r="X26" s="645"/>
      <c r="Y26" s="646"/>
      <c r="Z26" s="704">
        <v>0.1</v>
      </c>
      <c r="AA26" s="704"/>
      <c r="AB26" s="704"/>
      <c r="AC26" s="704"/>
      <c r="AD26" s="705" t="s">
        <v>124</v>
      </c>
      <c r="AE26" s="705"/>
      <c r="AF26" s="705"/>
      <c r="AG26" s="705"/>
      <c r="AH26" s="705"/>
      <c r="AI26" s="705"/>
      <c r="AJ26" s="705"/>
      <c r="AK26" s="705"/>
      <c r="AL26" s="647" t="s">
        <v>124</v>
      </c>
      <c r="AM26" s="648"/>
      <c r="AN26" s="648"/>
      <c r="AO26" s="706"/>
      <c r="AP26" s="750" t="s">
        <v>288</v>
      </c>
      <c r="AQ26" s="751"/>
      <c r="AR26" s="751"/>
      <c r="AS26" s="751"/>
      <c r="AT26" s="751"/>
      <c r="AU26" s="751"/>
      <c r="AV26" s="751"/>
      <c r="AW26" s="751"/>
      <c r="AX26" s="751"/>
      <c r="AY26" s="751"/>
      <c r="AZ26" s="751"/>
      <c r="BA26" s="751"/>
      <c r="BB26" s="751"/>
      <c r="BC26" s="751"/>
      <c r="BD26" s="751"/>
      <c r="BE26" s="751"/>
      <c r="BF26" s="752"/>
      <c r="BG26" s="642" t="s">
        <v>236</v>
      </c>
      <c r="BH26" s="645"/>
      <c r="BI26" s="645"/>
      <c r="BJ26" s="645"/>
      <c r="BK26" s="645"/>
      <c r="BL26" s="645"/>
      <c r="BM26" s="645"/>
      <c r="BN26" s="646"/>
      <c r="BO26" s="704" t="s">
        <v>124</v>
      </c>
      <c r="BP26" s="704"/>
      <c r="BQ26" s="704"/>
      <c r="BR26" s="704"/>
      <c r="BS26" s="650" t="s">
        <v>124</v>
      </c>
      <c r="BT26" s="645"/>
      <c r="BU26" s="645"/>
      <c r="BV26" s="645"/>
      <c r="BW26" s="645"/>
      <c r="BX26" s="645"/>
      <c r="BY26" s="645"/>
      <c r="BZ26" s="645"/>
      <c r="CA26" s="645"/>
      <c r="CB26" s="685"/>
      <c r="CD26" s="686" t="s">
        <v>289</v>
      </c>
      <c r="CE26" s="683"/>
      <c r="CF26" s="683"/>
      <c r="CG26" s="683"/>
      <c r="CH26" s="683"/>
      <c r="CI26" s="683"/>
      <c r="CJ26" s="683"/>
      <c r="CK26" s="683"/>
      <c r="CL26" s="683"/>
      <c r="CM26" s="683"/>
      <c r="CN26" s="683"/>
      <c r="CO26" s="683"/>
      <c r="CP26" s="683"/>
      <c r="CQ26" s="684"/>
      <c r="CR26" s="642">
        <v>269010</v>
      </c>
      <c r="CS26" s="645"/>
      <c r="CT26" s="645"/>
      <c r="CU26" s="645"/>
      <c r="CV26" s="645"/>
      <c r="CW26" s="645"/>
      <c r="CX26" s="645"/>
      <c r="CY26" s="646"/>
      <c r="CZ26" s="647">
        <v>8.1999999999999993</v>
      </c>
      <c r="DA26" s="676"/>
      <c r="DB26" s="676"/>
      <c r="DC26" s="677"/>
      <c r="DD26" s="650">
        <v>255185</v>
      </c>
      <c r="DE26" s="645"/>
      <c r="DF26" s="645"/>
      <c r="DG26" s="645"/>
      <c r="DH26" s="645"/>
      <c r="DI26" s="645"/>
      <c r="DJ26" s="645"/>
      <c r="DK26" s="646"/>
      <c r="DL26" s="650" t="s">
        <v>124</v>
      </c>
      <c r="DM26" s="645"/>
      <c r="DN26" s="645"/>
      <c r="DO26" s="645"/>
      <c r="DP26" s="645"/>
      <c r="DQ26" s="645"/>
      <c r="DR26" s="645"/>
      <c r="DS26" s="645"/>
      <c r="DT26" s="645"/>
      <c r="DU26" s="645"/>
      <c r="DV26" s="646"/>
      <c r="DW26" s="647" t="s">
        <v>124</v>
      </c>
      <c r="DX26" s="676"/>
      <c r="DY26" s="676"/>
      <c r="DZ26" s="676"/>
      <c r="EA26" s="676"/>
      <c r="EB26" s="676"/>
      <c r="EC26" s="678"/>
    </row>
    <row r="27" spans="2:133" ht="11.25" customHeight="1">
      <c r="B27" s="639" t="s">
        <v>290</v>
      </c>
      <c r="C27" s="640"/>
      <c r="D27" s="640"/>
      <c r="E27" s="640"/>
      <c r="F27" s="640"/>
      <c r="G27" s="640"/>
      <c r="H27" s="640"/>
      <c r="I27" s="640"/>
      <c r="J27" s="640"/>
      <c r="K27" s="640"/>
      <c r="L27" s="640"/>
      <c r="M27" s="640"/>
      <c r="N27" s="640"/>
      <c r="O27" s="640"/>
      <c r="P27" s="640"/>
      <c r="Q27" s="641"/>
      <c r="R27" s="642">
        <v>386214</v>
      </c>
      <c r="S27" s="645"/>
      <c r="T27" s="645"/>
      <c r="U27" s="645"/>
      <c r="V27" s="645"/>
      <c r="W27" s="645"/>
      <c r="X27" s="645"/>
      <c r="Y27" s="646"/>
      <c r="Z27" s="704">
        <v>11</v>
      </c>
      <c r="AA27" s="704"/>
      <c r="AB27" s="704"/>
      <c r="AC27" s="704"/>
      <c r="AD27" s="705" t="s">
        <v>124</v>
      </c>
      <c r="AE27" s="705"/>
      <c r="AF27" s="705"/>
      <c r="AG27" s="705"/>
      <c r="AH27" s="705"/>
      <c r="AI27" s="705"/>
      <c r="AJ27" s="705"/>
      <c r="AK27" s="705"/>
      <c r="AL27" s="647" t="s">
        <v>124</v>
      </c>
      <c r="AM27" s="648"/>
      <c r="AN27" s="648"/>
      <c r="AO27" s="706"/>
      <c r="AP27" s="639" t="s">
        <v>291</v>
      </c>
      <c r="AQ27" s="640"/>
      <c r="AR27" s="640"/>
      <c r="AS27" s="640"/>
      <c r="AT27" s="640"/>
      <c r="AU27" s="640"/>
      <c r="AV27" s="640"/>
      <c r="AW27" s="640"/>
      <c r="AX27" s="640"/>
      <c r="AY27" s="640"/>
      <c r="AZ27" s="640"/>
      <c r="BA27" s="640"/>
      <c r="BB27" s="640"/>
      <c r="BC27" s="640"/>
      <c r="BD27" s="640"/>
      <c r="BE27" s="640"/>
      <c r="BF27" s="641"/>
      <c r="BG27" s="642">
        <v>214117</v>
      </c>
      <c r="BH27" s="645"/>
      <c r="BI27" s="645"/>
      <c r="BJ27" s="645"/>
      <c r="BK27" s="645"/>
      <c r="BL27" s="645"/>
      <c r="BM27" s="645"/>
      <c r="BN27" s="646"/>
      <c r="BO27" s="704">
        <v>100</v>
      </c>
      <c r="BP27" s="704"/>
      <c r="BQ27" s="704"/>
      <c r="BR27" s="704"/>
      <c r="BS27" s="650" t="s">
        <v>124</v>
      </c>
      <c r="BT27" s="645"/>
      <c r="BU27" s="645"/>
      <c r="BV27" s="645"/>
      <c r="BW27" s="645"/>
      <c r="BX27" s="645"/>
      <c r="BY27" s="645"/>
      <c r="BZ27" s="645"/>
      <c r="CA27" s="645"/>
      <c r="CB27" s="685"/>
      <c r="CD27" s="686" t="s">
        <v>292</v>
      </c>
      <c r="CE27" s="683"/>
      <c r="CF27" s="683"/>
      <c r="CG27" s="683"/>
      <c r="CH27" s="683"/>
      <c r="CI27" s="683"/>
      <c r="CJ27" s="683"/>
      <c r="CK27" s="683"/>
      <c r="CL27" s="683"/>
      <c r="CM27" s="683"/>
      <c r="CN27" s="683"/>
      <c r="CO27" s="683"/>
      <c r="CP27" s="683"/>
      <c r="CQ27" s="684"/>
      <c r="CR27" s="642">
        <v>482797</v>
      </c>
      <c r="CS27" s="643"/>
      <c r="CT27" s="643"/>
      <c r="CU27" s="643"/>
      <c r="CV27" s="643"/>
      <c r="CW27" s="643"/>
      <c r="CX27" s="643"/>
      <c r="CY27" s="644"/>
      <c r="CZ27" s="647">
        <v>14.6</v>
      </c>
      <c r="DA27" s="676"/>
      <c r="DB27" s="676"/>
      <c r="DC27" s="677"/>
      <c r="DD27" s="650">
        <v>154315</v>
      </c>
      <c r="DE27" s="643"/>
      <c r="DF27" s="643"/>
      <c r="DG27" s="643"/>
      <c r="DH27" s="643"/>
      <c r="DI27" s="643"/>
      <c r="DJ27" s="643"/>
      <c r="DK27" s="644"/>
      <c r="DL27" s="650">
        <v>153191</v>
      </c>
      <c r="DM27" s="643"/>
      <c r="DN27" s="643"/>
      <c r="DO27" s="643"/>
      <c r="DP27" s="643"/>
      <c r="DQ27" s="643"/>
      <c r="DR27" s="643"/>
      <c r="DS27" s="643"/>
      <c r="DT27" s="643"/>
      <c r="DU27" s="643"/>
      <c r="DV27" s="644"/>
      <c r="DW27" s="647">
        <v>8.1999999999999993</v>
      </c>
      <c r="DX27" s="676"/>
      <c r="DY27" s="676"/>
      <c r="DZ27" s="676"/>
      <c r="EA27" s="676"/>
      <c r="EB27" s="676"/>
      <c r="EC27" s="678"/>
    </row>
    <row r="28" spans="2:133" ht="11.25" customHeight="1">
      <c r="B28" s="747" t="s">
        <v>293</v>
      </c>
      <c r="C28" s="748"/>
      <c r="D28" s="748"/>
      <c r="E28" s="748"/>
      <c r="F28" s="748"/>
      <c r="G28" s="748"/>
      <c r="H28" s="748"/>
      <c r="I28" s="748"/>
      <c r="J28" s="748"/>
      <c r="K28" s="748"/>
      <c r="L28" s="748"/>
      <c r="M28" s="748"/>
      <c r="N28" s="748"/>
      <c r="O28" s="748"/>
      <c r="P28" s="748"/>
      <c r="Q28" s="749"/>
      <c r="R28" s="642" t="s">
        <v>236</v>
      </c>
      <c r="S28" s="645"/>
      <c r="T28" s="645"/>
      <c r="U28" s="645"/>
      <c r="V28" s="645"/>
      <c r="W28" s="645"/>
      <c r="X28" s="645"/>
      <c r="Y28" s="646"/>
      <c r="Z28" s="704" t="s">
        <v>236</v>
      </c>
      <c r="AA28" s="704"/>
      <c r="AB28" s="704"/>
      <c r="AC28" s="704"/>
      <c r="AD28" s="705" t="s">
        <v>124</v>
      </c>
      <c r="AE28" s="705"/>
      <c r="AF28" s="705"/>
      <c r="AG28" s="705"/>
      <c r="AH28" s="705"/>
      <c r="AI28" s="705"/>
      <c r="AJ28" s="705"/>
      <c r="AK28" s="705"/>
      <c r="AL28" s="647" t="s">
        <v>236</v>
      </c>
      <c r="AM28" s="648"/>
      <c r="AN28" s="648"/>
      <c r="AO28" s="706"/>
      <c r="AP28" s="654"/>
      <c r="AQ28" s="655"/>
      <c r="AR28" s="655"/>
      <c r="AS28" s="655"/>
      <c r="AT28" s="655"/>
      <c r="AU28" s="655"/>
      <c r="AV28" s="655"/>
      <c r="AW28" s="655"/>
      <c r="AX28" s="655"/>
      <c r="AY28" s="655"/>
      <c r="AZ28" s="655"/>
      <c r="BA28" s="655"/>
      <c r="BB28" s="655"/>
      <c r="BC28" s="655"/>
      <c r="BD28" s="655"/>
      <c r="BE28" s="655"/>
      <c r="BF28" s="656"/>
      <c r="BG28" s="642"/>
      <c r="BH28" s="645"/>
      <c r="BI28" s="645"/>
      <c r="BJ28" s="645"/>
      <c r="BK28" s="645"/>
      <c r="BL28" s="645"/>
      <c r="BM28" s="645"/>
      <c r="BN28" s="646"/>
      <c r="BO28" s="704"/>
      <c r="BP28" s="704"/>
      <c r="BQ28" s="704"/>
      <c r="BR28" s="704"/>
      <c r="BS28" s="705"/>
      <c r="BT28" s="705"/>
      <c r="BU28" s="705"/>
      <c r="BV28" s="705"/>
      <c r="BW28" s="705"/>
      <c r="BX28" s="705"/>
      <c r="BY28" s="705"/>
      <c r="BZ28" s="705"/>
      <c r="CA28" s="705"/>
      <c r="CB28" s="746"/>
      <c r="CD28" s="686" t="s">
        <v>294</v>
      </c>
      <c r="CE28" s="683"/>
      <c r="CF28" s="683"/>
      <c r="CG28" s="683"/>
      <c r="CH28" s="683"/>
      <c r="CI28" s="683"/>
      <c r="CJ28" s="683"/>
      <c r="CK28" s="683"/>
      <c r="CL28" s="683"/>
      <c r="CM28" s="683"/>
      <c r="CN28" s="683"/>
      <c r="CO28" s="683"/>
      <c r="CP28" s="683"/>
      <c r="CQ28" s="684"/>
      <c r="CR28" s="642">
        <v>341204</v>
      </c>
      <c r="CS28" s="645"/>
      <c r="CT28" s="645"/>
      <c r="CU28" s="645"/>
      <c r="CV28" s="645"/>
      <c r="CW28" s="645"/>
      <c r="CX28" s="645"/>
      <c r="CY28" s="646"/>
      <c r="CZ28" s="647">
        <v>10.3</v>
      </c>
      <c r="DA28" s="676"/>
      <c r="DB28" s="676"/>
      <c r="DC28" s="677"/>
      <c r="DD28" s="650">
        <v>311741</v>
      </c>
      <c r="DE28" s="645"/>
      <c r="DF28" s="645"/>
      <c r="DG28" s="645"/>
      <c r="DH28" s="645"/>
      <c r="DI28" s="645"/>
      <c r="DJ28" s="645"/>
      <c r="DK28" s="646"/>
      <c r="DL28" s="650">
        <v>311741</v>
      </c>
      <c r="DM28" s="645"/>
      <c r="DN28" s="645"/>
      <c r="DO28" s="645"/>
      <c r="DP28" s="645"/>
      <c r="DQ28" s="645"/>
      <c r="DR28" s="645"/>
      <c r="DS28" s="645"/>
      <c r="DT28" s="645"/>
      <c r="DU28" s="645"/>
      <c r="DV28" s="646"/>
      <c r="DW28" s="647">
        <v>16.600000000000001</v>
      </c>
      <c r="DX28" s="676"/>
      <c r="DY28" s="676"/>
      <c r="DZ28" s="676"/>
      <c r="EA28" s="676"/>
      <c r="EB28" s="676"/>
      <c r="EC28" s="678"/>
    </row>
    <row r="29" spans="2:133" ht="11.25" customHeight="1">
      <c r="B29" s="639" t="s">
        <v>295</v>
      </c>
      <c r="C29" s="640"/>
      <c r="D29" s="640"/>
      <c r="E29" s="640"/>
      <c r="F29" s="640"/>
      <c r="G29" s="640"/>
      <c r="H29" s="640"/>
      <c r="I29" s="640"/>
      <c r="J29" s="640"/>
      <c r="K29" s="640"/>
      <c r="L29" s="640"/>
      <c r="M29" s="640"/>
      <c r="N29" s="640"/>
      <c r="O29" s="640"/>
      <c r="P29" s="640"/>
      <c r="Q29" s="641"/>
      <c r="R29" s="642">
        <v>190908</v>
      </c>
      <c r="S29" s="645"/>
      <c r="T29" s="645"/>
      <c r="U29" s="645"/>
      <c r="V29" s="645"/>
      <c r="W29" s="645"/>
      <c r="X29" s="645"/>
      <c r="Y29" s="646"/>
      <c r="Z29" s="704">
        <v>5.4</v>
      </c>
      <c r="AA29" s="704"/>
      <c r="AB29" s="704"/>
      <c r="AC29" s="704"/>
      <c r="AD29" s="705" t="s">
        <v>124</v>
      </c>
      <c r="AE29" s="705"/>
      <c r="AF29" s="705"/>
      <c r="AG29" s="705"/>
      <c r="AH29" s="705"/>
      <c r="AI29" s="705"/>
      <c r="AJ29" s="705"/>
      <c r="AK29" s="705"/>
      <c r="AL29" s="647" t="s">
        <v>236</v>
      </c>
      <c r="AM29" s="648"/>
      <c r="AN29" s="648"/>
      <c r="AO29" s="706"/>
      <c r="AP29" s="716" t="s">
        <v>214</v>
      </c>
      <c r="AQ29" s="717"/>
      <c r="AR29" s="717"/>
      <c r="AS29" s="717"/>
      <c r="AT29" s="717"/>
      <c r="AU29" s="717"/>
      <c r="AV29" s="717"/>
      <c r="AW29" s="717"/>
      <c r="AX29" s="717"/>
      <c r="AY29" s="717"/>
      <c r="AZ29" s="717"/>
      <c r="BA29" s="717"/>
      <c r="BB29" s="717"/>
      <c r="BC29" s="717"/>
      <c r="BD29" s="717"/>
      <c r="BE29" s="717"/>
      <c r="BF29" s="718"/>
      <c r="BG29" s="716" t="s">
        <v>296</v>
      </c>
      <c r="BH29" s="744"/>
      <c r="BI29" s="744"/>
      <c r="BJ29" s="744"/>
      <c r="BK29" s="744"/>
      <c r="BL29" s="744"/>
      <c r="BM29" s="744"/>
      <c r="BN29" s="744"/>
      <c r="BO29" s="744"/>
      <c r="BP29" s="744"/>
      <c r="BQ29" s="745"/>
      <c r="BR29" s="716" t="s">
        <v>297</v>
      </c>
      <c r="BS29" s="744"/>
      <c r="BT29" s="744"/>
      <c r="BU29" s="744"/>
      <c r="BV29" s="744"/>
      <c r="BW29" s="744"/>
      <c r="BX29" s="744"/>
      <c r="BY29" s="744"/>
      <c r="BZ29" s="744"/>
      <c r="CA29" s="744"/>
      <c r="CB29" s="745"/>
      <c r="CD29" s="726" t="s">
        <v>298</v>
      </c>
      <c r="CE29" s="727"/>
      <c r="CF29" s="686" t="s">
        <v>64</v>
      </c>
      <c r="CG29" s="683"/>
      <c r="CH29" s="683"/>
      <c r="CI29" s="683"/>
      <c r="CJ29" s="683"/>
      <c r="CK29" s="683"/>
      <c r="CL29" s="683"/>
      <c r="CM29" s="683"/>
      <c r="CN29" s="683"/>
      <c r="CO29" s="683"/>
      <c r="CP29" s="683"/>
      <c r="CQ29" s="684"/>
      <c r="CR29" s="642">
        <v>341204</v>
      </c>
      <c r="CS29" s="643"/>
      <c r="CT29" s="643"/>
      <c r="CU29" s="643"/>
      <c r="CV29" s="643"/>
      <c r="CW29" s="643"/>
      <c r="CX29" s="643"/>
      <c r="CY29" s="644"/>
      <c r="CZ29" s="647">
        <v>10.3</v>
      </c>
      <c r="DA29" s="676"/>
      <c r="DB29" s="676"/>
      <c r="DC29" s="677"/>
      <c r="DD29" s="650">
        <v>311741</v>
      </c>
      <c r="DE29" s="643"/>
      <c r="DF29" s="643"/>
      <c r="DG29" s="643"/>
      <c r="DH29" s="643"/>
      <c r="DI29" s="643"/>
      <c r="DJ29" s="643"/>
      <c r="DK29" s="644"/>
      <c r="DL29" s="650">
        <v>311741</v>
      </c>
      <c r="DM29" s="643"/>
      <c r="DN29" s="643"/>
      <c r="DO29" s="643"/>
      <c r="DP29" s="643"/>
      <c r="DQ29" s="643"/>
      <c r="DR29" s="643"/>
      <c r="DS29" s="643"/>
      <c r="DT29" s="643"/>
      <c r="DU29" s="643"/>
      <c r="DV29" s="644"/>
      <c r="DW29" s="647">
        <v>16.600000000000001</v>
      </c>
      <c r="DX29" s="676"/>
      <c r="DY29" s="676"/>
      <c r="DZ29" s="676"/>
      <c r="EA29" s="676"/>
      <c r="EB29" s="676"/>
      <c r="EC29" s="678"/>
    </row>
    <row r="30" spans="2:133" ht="11.25" customHeight="1">
      <c r="B30" s="639" t="s">
        <v>299</v>
      </c>
      <c r="C30" s="640"/>
      <c r="D30" s="640"/>
      <c r="E30" s="640"/>
      <c r="F30" s="640"/>
      <c r="G30" s="640"/>
      <c r="H30" s="640"/>
      <c r="I30" s="640"/>
      <c r="J30" s="640"/>
      <c r="K30" s="640"/>
      <c r="L30" s="640"/>
      <c r="M30" s="640"/>
      <c r="N30" s="640"/>
      <c r="O30" s="640"/>
      <c r="P30" s="640"/>
      <c r="Q30" s="641"/>
      <c r="R30" s="642">
        <v>54609</v>
      </c>
      <c r="S30" s="645"/>
      <c r="T30" s="645"/>
      <c r="U30" s="645"/>
      <c r="V30" s="645"/>
      <c r="W30" s="645"/>
      <c r="X30" s="645"/>
      <c r="Y30" s="646"/>
      <c r="Z30" s="704">
        <v>1.6</v>
      </c>
      <c r="AA30" s="704"/>
      <c r="AB30" s="704"/>
      <c r="AC30" s="704"/>
      <c r="AD30" s="705" t="s">
        <v>124</v>
      </c>
      <c r="AE30" s="705"/>
      <c r="AF30" s="705"/>
      <c r="AG30" s="705"/>
      <c r="AH30" s="705"/>
      <c r="AI30" s="705"/>
      <c r="AJ30" s="705"/>
      <c r="AK30" s="705"/>
      <c r="AL30" s="647" t="s">
        <v>124</v>
      </c>
      <c r="AM30" s="648"/>
      <c r="AN30" s="648"/>
      <c r="AO30" s="706"/>
      <c r="AP30" s="732" t="s">
        <v>300</v>
      </c>
      <c r="AQ30" s="733"/>
      <c r="AR30" s="733"/>
      <c r="AS30" s="733"/>
      <c r="AT30" s="738" t="s">
        <v>301</v>
      </c>
      <c r="AU30" s="210"/>
      <c r="AV30" s="210"/>
      <c r="AW30" s="210"/>
      <c r="AX30" s="741" t="s">
        <v>180</v>
      </c>
      <c r="AY30" s="742"/>
      <c r="AZ30" s="742"/>
      <c r="BA30" s="742"/>
      <c r="BB30" s="742"/>
      <c r="BC30" s="742"/>
      <c r="BD30" s="742"/>
      <c r="BE30" s="742"/>
      <c r="BF30" s="743"/>
      <c r="BG30" s="722">
        <v>99.2</v>
      </c>
      <c r="BH30" s="723"/>
      <c r="BI30" s="723"/>
      <c r="BJ30" s="723"/>
      <c r="BK30" s="723"/>
      <c r="BL30" s="723"/>
      <c r="BM30" s="724">
        <v>94.8</v>
      </c>
      <c r="BN30" s="723"/>
      <c r="BO30" s="723"/>
      <c r="BP30" s="723"/>
      <c r="BQ30" s="725"/>
      <c r="BR30" s="722">
        <v>99.1</v>
      </c>
      <c r="BS30" s="723"/>
      <c r="BT30" s="723"/>
      <c r="BU30" s="723"/>
      <c r="BV30" s="723"/>
      <c r="BW30" s="723"/>
      <c r="BX30" s="724">
        <v>93.9</v>
      </c>
      <c r="BY30" s="723"/>
      <c r="BZ30" s="723"/>
      <c r="CA30" s="723"/>
      <c r="CB30" s="725"/>
      <c r="CD30" s="728"/>
      <c r="CE30" s="729"/>
      <c r="CF30" s="686" t="s">
        <v>302</v>
      </c>
      <c r="CG30" s="683"/>
      <c r="CH30" s="683"/>
      <c r="CI30" s="683"/>
      <c r="CJ30" s="683"/>
      <c r="CK30" s="683"/>
      <c r="CL30" s="683"/>
      <c r="CM30" s="683"/>
      <c r="CN30" s="683"/>
      <c r="CO30" s="683"/>
      <c r="CP30" s="683"/>
      <c r="CQ30" s="684"/>
      <c r="CR30" s="642">
        <v>314560</v>
      </c>
      <c r="CS30" s="645"/>
      <c r="CT30" s="645"/>
      <c r="CU30" s="645"/>
      <c r="CV30" s="645"/>
      <c r="CW30" s="645"/>
      <c r="CX30" s="645"/>
      <c r="CY30" s="646"/>
      <c r="CZ30" s="647">
        <v>9.5</v>
      </c>
      <c r="DA30" s="676"/>
      <c r="DB30" s="676"/>
      <c r="DC30" s="677"/>
      <c r="DD30" s="650">
        <v>288169</v>
      </c>
      <c r="DE30" s="645"/>
      <c r="DF30" s="645"/>
      <c r="DG30" s="645"/>
      <c r="DH30" s="645"/>
      <c r="DI30" s="645"/>
      <c r="DJ30" s="645"/>
      <c r="DK30" s="646"/>
      <c r="DL30" s="650">
        <v>288169</v>
      </c>
      <c r="DM30" s="645"/>
      <c r="DN30" s="645"/>
      <c r="DO30" s="645"/>
      <c r="DP30" s="645"/>
      <c r="DQ30" s="645"/>
      <c r="DR30" s="645"/>
      <c r="DS30" s="645"/>
      <c r="DT30" s="645"/>
      <c r="DU30" s="645"/>
      <c r="DV30" s="646"/>
      <c r="DW30" s="647">
        <v>15.4</v>
      </c>
      <c r="DX30" s="676"/>
      <c r="DY30" s="676"/>
      <c r="DZ30" s="676"/>
      <c r="EA30" s="676"/>
      <c r="EB30" s="676"/>
      <c r="EC30" s="678"/>
    </row>
    <row r="31" spans="2:133" ht="11.25" customHeight="1">
      <c r="B31" s="639" t="s">
        <v>303</v>
      </c>
      <c r="C31" s="640"/>
      <c r="D31" s="640"/>
      <c r="E31" s="640"/>
      <c r="F31" s="640"/>
      <c r="G31" s="640"/>
      <c r="H31" s="640"/>
      <c r="I31" s="640"/>
      <c r="J31" s="640"/>
      <c r="K31" s="640"/>
      <c r="L31" s="640"/>
      <c r="M31" s="640"/>
      <c r="N31" s="640"/>
      <c r="O31" s="640"/>
      <c r="P31" s="640"/>
      <c r="Q31" s="641"/>
      <c r="R31" s="642">
        <v>12242</v>
      </c>
      <c r="S31" s="645"/>
      <c r="T31" s="645"/>
      <c r="U31" s="645"/>
      <c r="V31" s="645"/>
      <c r="W31" s="645"/>
      <c r="X31" s="645"/>
      <c r="Y31" s="646"/>
      <c r="Z31" s="704">
        <v>0.3</v>
      </c>
      <c r="AA31" s="704"/>
      <c r="AB31" s="704"/>
      <c r="AC31" s="704"/>
      <c r="AD31" s="705" t="s">
        <v>124</v>
      </c>
      <c r="AE31" s="705"/>
      <c r="AF31" s="705"/>
      <c r="AG31" s="705"/>
      <c r="AH31" s="705"/>
      <c r="AI31" s="705"/>
      <c r="AJ31" s="705"/>
      <c r="AK31" s="705"/>
      <c r="AL31" s="647" t="s">
        <v>124</v>
      </c>
      <c r="AM31" s="648"/>
      <c r="AN31" s="648"/>
      <c r="AO31" s="706"/>
      <c r="AP31" s="734"/>
      <c r="AQ31" s="735"/>
      <c r="AR31" s="735"/>
      <c r="AS31" s="735"/>
      <c r="AT31" s="739"/>
      <c r="AU31" s="209" t="s">
        <v>304</v>
      </c>
      <c r="AV31" s="209"/>
      <c r="AW31" s="209"/>
      <c r="AX31" s="639" t="s">
        <v>305</v>
      </c>
      <c r="AY31" s="640"/>
      <c r="AZ31" s="640"/>
      <c r="BA31" s="640"/>
      <c r="BB31" s="640"/>
      <c r="BC31" s="640"/>
      <c r="BD31" s="640"/>
      <c r="BE31" s="640"/>
      <c r="BF31" s="641"/>
      <c r="BG31" s="720">
        <v>99.4</v>
      </c>
      <c r="BH31" s="643"/>
      <c r="BI31" s="643"/>
      <c r="BJ31" s="643"/>
      <c r="BK31" s="643"/>
      <c r="BL31" s="643"/>
      <c r="BM31" s="648">
        <v>96.1</v>
      </c>
      <c r="BN31" s="721"/>
      <c r="BO31" s="721"/>
      <c r="BP31" s="721"/>
      <c r="BQ31" s="682"/>
      <c r="BR31" s="720">
        <v>99.3</v>
      </c>
      <c r="BS31" s="643"/>
      <c r="BT31" s="643"/>
      <c r="BU31" s="643"/>
      <c r="BV31" s="643"/>
      <c r="BW31" s="643"/>
      <c r="BX31" s="648">
        <v>94.7</v>
      </c>
      <c r="BY31" s="721"/>
      <c r="BZ31" s="721"/>
      <c r="CA31" s="721"/>
      <c r="CB31" s="682"/>
      <c r="CD31" s="728"/>
      <c r="CE31" s="729"/>
      <c r="CF31" s="686" t="s">
        <v>306</v>
      </c>
      <c r="CG31" s="683"/>
      <c r="CH31" s="683"/>
      <c r="CI31" s="683"/>
      <c r="CJ31" s="683"/>
      <c r="CK31" s="683"/>
      <c r="CL31" s="683"/>
      <c r="CM31" s="683"/>
      <c r="CN31" s="683"/>
      <c r="CO31" s="683"/>
      <c r="CP31" s="683"/>
      <c r="CQ31" s="684"/>
      <c r="CR31" s="642">
        <v>26644</v>
      </c>
      <c r="CS31" s="643"/>
      <c r="CT31" s="643"/>
      <c r="CU31" s="643"/>
      <c r="CV31" s="643"/>
      <c r="CW31" s="643"/>
      <c r="CX31" s="643"/>
      <c r="CY31" s="644"/>
      <c r="CZ31" s="647">
        <v>0.8</v>
      </c>
      <c r="DA31" s="676"/>
      <c r="DB31" s="676"/>
      <c r="DC31" s="677"/>
      <c r="DD31" s="650">
        <v>23572</v>
      </c>
      <c r="DE31" s="643"/>
      <c r="DF31" s="643"/>
      <c r="DG31" s="643"/>
      <c r="DH31" s="643"/>
      <c r="DI31" s="643"/>
      <c r="DJ31" s="643"/>
      <c r="DK31" s="644"/>
      <c r="DL31" s="650">
        <v>23572</v>
      </c>
      <c r="DM31" s="643"/>
      <c r="DN31" s="643"/>
      <c r="DO31" s="643"/>
      <c r="DP31" s="643"/>
      <c r="DQ31" s="643"/>
      <c r="DR31" s="643"/>
      <c r="DS31" s="643"/>
      <c r="DT31" s="643"/>
      <c r="DU31" s="643"/>
      <c r="DV31" s="644"/>
      <c r="DW31" s="647">
        <v>1.3</v>
      </c>
      <c r="DX31" s="676"/>
      <c r="DY31" s="676"/>
      <c r="DZ31" s="676"/>
      <c r="EA31" s="676"/>
      <c r="EB31" s="676"/>
      <c r="EC31" s="678"/>
    </row>
    <row r="32" spans="2:133" ht="11.25" customHeight="1">
      <c r="B32" s="639" t="s">
        <v>307</v>
      </c>
      <c r="C32" s="640"/>
      <c r="D32" s="640"/>
      <c r="E32" s="640"/>
      <c r="F32" s="640"/>
      <c r="G32" s="640"/>
      <c r="H32" s="640"/>
      <c r="I32" s="640"/>
      <c r="J32" s="640"/>
      <c r="K32" s="640"/>
      <c r="L32" s="640"/>
      <c r="M32" s="640"/>
      <c r="N32" s="640"/>
      <c r="O32" s="640"/>
      <c r="P32" s="640"/>
      <c r="Q32" s="641"/>
      <c r="R32" s="642">
        <v>166928</v>
      </c>
      <c r="S32" s="645"/>
      <c r="T32" s="645"/>
      <c r="U32" s="645"/>
      <c r="V32" s="645"/>
      <c r="W32" s="645"/>
      <c r="X32" s="645"/>
      <c r="Y32" s="646"/>
      <c r="Z32" s="704">
        <v>4.8</v>
      </c>
      <c r="AA32" s="704"/>
      <c r="AB32" s="704"/>
      <c r="AC32" s="704"/>
      <c r="AD32" s="705" t="s">
        <v>124</v>
      </c>
      <c r="AE32" s="705"/>
      <c r="AF32" s="705"/>
      <c r="AG32" s="705"/>
      <c r="AH32" s="705"/>
      <c r="AI32" s="705"/>
      <c r="AJ32" s="705"/>
      <c r="AK32" s="705"/>
      <c r="AL32" s="647" t="s">
        <v>124</v>
      </c>
      <c r="AM32" s="648"/>
      <c r="AN32" s="648"/>
      <c r="AO32" s="706"/>
      <c r="AP32" s="736"/>
      <c r="AQ32" s="737"/>
      <c r="AR32" s="737"/>
      <c r="AS32" s="737"/>
      <c r="AT32" s="740"/>
      <c r="AU32" s="211"/>
      <c r="AV32" s="211"/>
      <c r="AW32" s="211"/>
      <c r="AX32" s="654" t="s">
        <v>308</v>
      </c>
      <c r="AY32" s="655"/>
      <c r="AZ32" s="655"/>
      <c r="BA32" s="655"/>
      <c r="BB32" s="655"/>
      <c r="BC32" s="655"/>
      <c r="BD32" s="655"/>
      <c r="BE32" s="655"/>
      <c r="BF32" s="656"/>
      <c r="BG32" s="719">
        <v>98.7</v>
      </c>
      <c r="BH32" s="658"/>
      <c r="BI32" s="658"/>
      <c r="BJ32" s="658"/>
      <c r="BK32" s="658"/>
      <c r="BL32" s="658"/>
      <c r="BM32" s="702">
        <v>92.3</v>
      </c>
      <c r="BN32" s="658"/>
      <c r="BO32" s="658"/>
      <c r="BP32" s="658"/>
      <c r="BQ32" s="695"/>
      <c r="BR32" s="719">
        <v>98.6</v>
      </c>
      <c r="BS32" s="658"/>
      <c r="BT32" s="658"/>
      <c r="BU32" s="658"/>
      <c r="BV32" s="658"/>
      <c r="BW32" s="658"/>
      <c r="BX32" s="702">
        <v>91.7</v>
      </c>
      <c r="BY32" s="658"/>
      <c r="BZ32" s="658"/>
      <c r="CA32" s="658"/>
      <c r="CB32" s="695"/>
      <c r="CD32" s="730"/>
      <c r="CE32" s="731"/>
      <c r="CF32" s="686" t="s">
        <v>309</v>
      </c>
      <c r="CG32" s="683"/>
      <c r="CH32" s="683"/>
      <c r="CI32" s="683"/>
      <c r="CJ32" s="683"/>
      <c r="CK32" s="683"/>
      <c r="CL32" s="683"/>
      <c r="CM32" s="683"/>
      <c r="CN32" s="683"/>
      <c r="CO32" s="683"/>
      <c r="CP32" s="683"/>
      <c r="CQ32" s="684"/>
      <c r="CR32" s="642" t="s">
        <v>236</v>
      </c>
      <c r="CS32" s="645"/>
      <c r="CT32" s="645"/>
      <c r="CU32" s="645"/>
      <c r="CV32" s="645"/>
      <c r="CW32" s="645"/>
      <c r="CX32" s="645"/>
      <c r="CY32" s="646"/>
      <c r="CZ32" s="647" t="s">
        <v>124</v>
      </c>
      <c r="DA32" s="676"/>
      <c r="DB32" s="676"/>
      <c r="DC32" s="677"/>
      <c r="DD32" s="650" t="s">
        <v>124</v>
      </c>
      <c r="DE32" s="645"/>
      <c r="DF32" s="645"/>
      <c r="DG32" s="645"/>
      <c r="DH32" s="645"/>
      <c r="DI32" s="645"/>
      <c r="DJ32" s="645"/>
      <c r="DK32" s="646"/>
      <c r="DL32" s="650" t="s">
        <v>124</v>
      </c>
      <c r="DM32" s="645"/>
      <c r="DN32" s="645"/>
      <c r="DO32" s="645"/>
      <c r="DP32" s="645"/>
      <c r="DQ32" s="645"/>
      <c r="DR32" s="645"/>
      <c r="DS32" s="645"/>
      <c r="DT32" s="645"/>
      <c r="DU32" s="645"/>
      <c r="DV32" s="646"/>
      <c r="DW32" s="647" t="s">
        <v>236</v>
      </c>
      <c r="DX32" s="676"/>
      <c r="DY32" s="676"/>
      <c r="DZ32" s="676"/>
      <c r="EA32" s="676"/>
      <c r="EB32" s="676"/>
      <c r="EC32" s="678"/>
    </row>
    <row r="33" spans="2:133" ht="11.25" customHeight="1">
      <c r="B33" s="639" t="s">
        <v>310</v>
      </c>
      <c r="C33" s="640"/>
      <c r="D33" s="640"/>
      <c r="E33" s="640"/>
      <c r="F33" s="640"/>
      <c r="G33" s="640"/>
      <c r="H33" s="640"/>
      <c r="I33" s="640"/>
      <c r="J33" s="640"/>
      <c r="K33" s="640"/>
      <c r="L33" s="640"/>
      <c r="M33" s="640"/>
      <c r="N33" s="640"/>
      <c r="O33" s="640"/>
      <c r="P33" s="640"/>
      <c r="Q33" s="641"/>
      <c r="R33" s="642">
        <v>308018</v>
      </c>
      <c r="S33" s="645"/>
      <c r="T33" s="645"/>
      <c r="U33" s="645"/>
      <c r="V33" s="645"/>
      <c r="W33" s="645"/>
      <c r="X33" s="645"/>
      <c r="Y33" s="646"/>
      <c r="Z33" s="704">
        <v>8.8000000000000007</v>
      </c>
      <c r="AA33" s="704"/>
      <c r="AB33" s="704"/>
      <c r="AC33" s="704"/>
      <c r="AD33" s="705" t="s">
        <v>124</v>
      </c>
      <c r="AE33" s="705"/>
      <c r="AF33" s="705"/>
      <c r="AG33" s="705"/>
      <c r="AH33" s="705"/>
      <c r="AI33" s="705"/>
      <c r="AJ33" s="705"/>
      <c r="AK33" s="705"/>
      <c r="AL33" s="647" t="s">
        <v>124</v>
      </c>
      <c r="AM33" s="648"/>
      <c r="AN33" s="648"/>
      <c r="AO33" s="70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6" t="s">
        <v>311</v>
      </c>
      <c r="CE33" s="683"/>
      <c r="CF33" s="683"/>
      <c r="CG33" s="683"/>
      <c r="CH33" s="683"/>
      <c r="CI33" s="683"/>
      <c r="CJ33" s="683"/>
      <c r="CK33" s="683"/>
      <c r="CL33" s="683"/>
      <c r="CM33" s="683"/>
      <c r="CN33" s="683"/>
      <c r="CO33" s="683"/>
      <c r="CP33" s="683"/>
      <c r="CQ33" s="684"/>
      <c r="CR33" s="642">
        <v>1541098</v>
      </c>
      <c r="CS33" s="643"/>
      <c r="CT33" s="643"/>
      <c r="CU33" s="643"/>
      <c r="CV33" s="643"/>
      <c r="CW33" s="643"/>
      <c r="CX33" s="643"/>
      <c r="CY33" s="644"/>
      <c r="CZ33" s="647">
        <v>46.7</v>
      </c>
      <c r="DA33" s="676"/>
      <c r="DB33" s="676"/>
      <c r="DC33" s="677"/>
      <c r="DD33" s="650">
        <v>1258732</v>
      </c>
      <c r="DE33" s="643"/>
      <c r="DF33" s="643"/>
      <c r="DG33" s="643"/>
      <c r="DH33" s="643"/>
      <c r="DI33" s="643"/>
      <c r="DJ33" s="643"/>
      <c r="DK33" s="644"/>
      <c r="DL33" s="650">
        <v>792677</v>
      </c>
      <c r="DM33" s="643"/>
      <c r="DN33" s="643"/>
      <c r="DO33" s="643"/>
      <c r="DP33" s="643"/>
      <c r="DQ33" s="643"/>
      <c r="DR33" s="643"/>
      <c r="DS33" s="643"/>
      <c r="DT33" s="643"/>
      <c r="DU33" s="643"/>
      <c r="DV33" s="644"/>
      <c r="DW33" s="647">
        <v>42.3</v>
      </c>
      <c r="DX33" s="676"/>
      <c r="DY33" s="676"/>
      <c r="DZ33" s="676"/>
      <c r="EA33" s="676"/>
      <c r="EB33" s="676"/>
      <c r="EC33" s="678"/>
    </row>
    <row r="34" spans="2:133" ht="11.25" customHeight="1">
      <c r="B34" s="639" t="s">
        <v>312</v>
      </c>
      <c r="C34" s="640"/>
      <c r="D34" s="640"/>
      <c r="E34" s="640"/>
      <c r="F34" s="640"/>
      <c r="G34" s="640"/>
      <c r="H34" s="640"/>
      <c r="I34" s="640"/>
      <c r="J34" s="640"/>
      <c r="K34" s="640"/>
      <c r="L34" s="640"/>
      <c r="M34" s="640"/>
      <c r="N34" s="640"/>
      <c r="O34" s="640"/>
      <c r="P34" s="640"/>
      <c r="Q34" s="641"/>
      <c r="R34" s="642">
        <v>36517</v>
      </c>
      <c r="S34" s="645"/>
      <c r="T34" s="645"/>
      <c r="U34" s="645"/>
      <c r="V34" s="645"/>
      <c r="W34" s="645"/>
      <c r="X34" s="645"/>
      <c r="Y34" s="646"/>
      <c r="Z34" s="704">
        <v>1</v>
      </c>
      <c r="AA34" s="704"/>
      <c r="AB34" s="704"/>
      <c r="AC34" s="704"/>
      <c r="AD34" s="705">
        <v>57</v>
      </c>
      <c r="AE34" s="705"/>
      <c r="AF34" s="705"/>
      <c r="AG34" s="705"/>
      <c r="AH34" s="705"/>
      <c r="AI34" s="705"/>
      <c r="AJ34" s="705"/>
      <c r="AK34" s="705"/>
      <c r="AL34" s="647">
        <v>0</v>
      </c>
      <c r="AM34" s="648"/>
      <c r="AN34" s="648"/>
      <c r="AO34" s="706"/>
      <c r="AP34" s="214"/>
      <c r="AQ34" s="716" t="s">
        <v>313</v>
      </c>
      <c r="AR34" s="717"/>
      <c r="AS34" s="717"/>
      <c r="AT34" s="717"/>
      <c r="AU34" s="717"/>
      <c r="AV34" s="717"/>
      <c r="AW34" s="717"/>
      <c r="AX34" s="717"/>
      <c r="AY34" s="717"/>
      <c r="AZ34" s="717"/>
      <c r="BA34" s="717"/>
      <c r="BB34" s="717"/>
      <c r="BC34" s="717"/>
      <c r="BD34" s="717"/>
      <c r="BE34" s="717"/>
      <c r="BF34" s="718"/>
      <c r="BG34" s="716" t="s">
        <v>314</v>
      </c>
      <c r="BH34" s="717"/>
      <c r="BI34" s="717"/>
      <c r="BJ34" s="717"/>
      <c r="BK34" s="717"/>
      <c r="BL34" s="717"/>
      <c r="BM34" s="717"/>
      <c r="BN34" s="717"/>
      <c r="BO34" s="717"/>
      <c r="BP34" s="717"/>
      <c r="BQ34" s="717"/>
      <c r="BR34" s="717"/>
      <c r="BS34" s="717"/>
      <c r="BT34" s="717"/>
      <c r="BU34" s="717"/>
      <c r="BV34" s="717"/>
      <c r="BW34" s="717"/>
      <c r="BX34" s="717"/>
      <c r="BY34" s="717"/>
      <c r="BZ34" s="717"/>
      <c r="CA34" s="717"/>
      <c r="CB34" s="718"/>
      <c r="CD34" s="686" t="s">
        <v>315</v>
      </c>
      <c r="CE34" s="683"/>
      <c r="CF34" s="683"/>
      <c r="CG34" s="683"/>
      <c r="CH34" s="683"/>
      <c r="CI34" s="683"/>
      <c r="CJ34" s="683"/>
      <c r="CK34" s="683"/>
      <c r="CL34" s="683"/>
      <c r="CM34" s="683"/>
      <c r="CN34" s="683"/>
      <c r="CO34" s="683"/>
      <c r="CP34" s="683"/>
      <c r="CQ34" s="684"/>
      <c r="CR34" s="642">
        <v>549545</v>
      </c>
      <c r="CS34" s="645"/>
      <c r="CT34" s="645"/>
      <c r="CU34" s="645"/>
      <c r="CV34" s="645"/>
      <c r="CW34" s="645"/>
      <c r="CX34" s="645"/>
      <c r="CY34" s="646"/>
      <c r="CZ34" s="647">
        <v>16.7</v>
      </c>
      <c r="DA34" s="676"/>
      <c r="DB34" s="676"/>
      <c r="DC34" s="677"/>
      <c r="DD34" s="650">
        <v>413705</v>
      </c>
      <c r="DE34" s="645"/>
      <c r="DF34" s="645"/>
      <c r="DG34" s="645"/>
      <c r="DH34" s="645"/>
      <c r="DI34" s="645"/>
      <c r="DJ34" s="645"/>
      <c r="DK34" s="646"/>
      <c r="DL34" s="650">
        <v>309391</v>
      </c>
      <c r="DM34" s="645"/>
      <c r="DN34" s="645"/>
      <c r="DO34" s="645"/>
      <c r="DP34" s="645"/>
      <c r="DQ34" s="645"/>
      <c r="DR34" s="645"/>
      <c r="DS34" s="645"/>
      <c r="DT34" s="645"/>
      <c r="DU34" s="645"/>
      <c r="DV34" s="646"/>
      <c r="DW34" s="647">
        <v>16.5</v>
      </c>
      <c r="DX34" s="676"/>
      <c r="DY34" s="676"/>
      <c r="DZ34" s="676"/>
      <c r="EA34" s="676"/>
      <c r="EB34" s="676"/>
      <c r="EC34" s="678"/>
    </row>
    <row r="35" spans="2:133" ht="11.25" customHeight="1">
      <c r="B35" s="639" t="s">
        <v>316</v>
      </c>
      <c r="C35" s="640"/>
      <c r="D35" s="640"/>
      <c r="E35" s="640"/>
      <c r="F35" s="640"/>
      <c r="G35" s="640"/>
      <c r="H35" s="640"/>
      <c r="I35" s="640"/>
      <c r="J35" s="640"/>
      <c r="K35" s="640"/>
      <c r="L35" s="640"/>
      <c r="M35" s="640"/>
      <c r="N35" s="640"/>
      <c r="O35" s="640"/>
      <c r="P35" s="640"/>
      <c r="Q35" s="641"/>
      <c r="R35" s="642">
        <v>365800</v>
      </c>
      <c r="S35" s="645"/>
      <c r="T35" s="645"/>
      <c r="U35" s="645"/>
      <c r="V35" s="645"/>
      <c r="W35" s="645"/>
      <c r="X35" s="645"/>
      <c r="Y35" s="646"/>
      <c r="Z35" s="704">
        <v>10.4</v>
      </c>
      <c r="AA35" s="704"/>
      <c r="AB35" s="704"/>
      <c r="AC35" s="704"/>
      <c r="AD35" s="705" t="s">
        <v>124</v>
      </c>
      <c r="AE35" s="705"/>
      <c r="AF35" s="705"/>
      <c r="AG35" s="705"/>
      <c r="AH35" s="705"/>
      <c r="AI35" s="705"/>
      <c r="AJ35" s="705"/>
      <c r="AK35" s="705"/>
      <c r="AL35" s="647" t="s">
        <v>236</v>
      </c>
      <c r="AM35" s="648"/>
      <c r="AN35" s="648"/>
      <c r="AO35" s="706"/>
      <c r="AP35" s="214"/>
      <c r="AQ35" s="710" t="s">
        <v>317</v>
      </c>
      <c r="AR35" s="711"/>
      <c r="AS35" s="711"/>
      <c r="AT35" s="711"/>
      <c r="AU35" s="711"/>
      <c r="AV35" s="711"/>
      <c r="AW35" s="711"/>
      <c r="AX35" s="711"/>
      <c r="AY35" s="712"/>
      <c r="AZ35" s="707">
        <v>423754</v>
      </c>
      <c r="BA35" s="708"/>
      <c r="BB35" s="708"/>
      <c r="BC35" s="708"/>
      <c r="BD35" s="708"/>
      <c r="BE35" s="708"/>
      <c r="BF35" s="709"/>
      <c r="BG35" s="713" t="s">
        <v>318</v>
      </c>
      <c r="BH35" s="714"/>
      <c r="BI35" s="714"/>
      <c r="BJ35" s="714"/>
      <c r="BK35" s="714"/>
      <c r="BL35" s="714"/>
      <c r="BM35" s="714"/>
      <c r="BN35" s="714"/>
      <c r="BO35" s="714"/>
      <c r="BP35" s="714"/>
      <c r="BQ35" s="714"/>
      <c r="BR35" s="714"/>
      <c r="BS35" s="714"/>
      <c r="BT35" s="714"/>
      <c r="BU35" s="715"/>
      <c r="BV35" s="707">
        <v>35613</v>
      </c>
      <c r="BW35" s="708"/>
      <c r="BX35" s="708"/>
      <c r="BY35" s="708"/>
      <c r="BZ35" s="708"/>
      <c r="CA35" s="708"/>
      <c r="CB35" s="709"/>
      <c r="CD35" s="686" t="s">
        <v>319</v>
      </c>
      <c r="CE35" s="683"/>
      <c r="CF35" s="683"/>
      <c r="CG35" s="683"/>
      <c r="CH35" s="683"/>
      <c r="CI35" s="683"/>
      <c r="CJ35" s="683"/>
      <c r="CK35" s="683"/>
      <c r="CL35" s="683"/>
      <c r="CM35" s="683"/>
      <c r="CN35" s="683"/>
      <c r="CO35" s="683"/>
      <c r="CP35" s="683"/>
      <c r="CQ35" s="684"/>
      <c r="CR35" s="642">
        <v>25896</v>
      </c>
      <c r="CS35" s="643"/>
      <c r="CT35" s="643"/>
      <c r="CU35" s="643"/>
      <c r="CV35" s="643"/>
      <c r="CW35" s="643"/>
      <c r="CX35" s="643"/>
      <c r="CY35" s="644"/>
      <c r="CZ35" s="647">
        <v>0.8</v>
      </c>
      <c r="DA35" s="676"/>
      <c r="DB35" s="676"/>
      <c r="DC35" s="677"/>
      <c r="DD35" s="650">
        <v>18220</v>
      </c>
      <c r="DE35" s="643"/>
      <c r="DF35" s="643"/>
      <c r="DG35" s="643"/>
      <c r="DH35" s="643"/>
      <c r="DI35" s="643"/>
      <c r="DJ35" s="643"/>
      <c r="DK35" s="644"/>
      <c r="DL35" s="650">
        <v>10326</v>
      </c>
      <c r="DM35" s="643"/>
      <c r="DN35" s="643"/>
      <c r="DO35" s="643"/>
      <c r="DP35" s="643"/>
      <c r="DQ35" s="643"/>
      <c r="DR35" s="643"/>
      <c r="DS35" s="643"/>
      <c r="DT35" s="643"/>
      <c r="DU35" s="643"/>
      <c r="DV35" s="644"/>
      <c r="DW35" s="647">
        <v>0.6</v>
      </c>
      <c r="DX35" s="676"/>
      <c r="DY35" s="676"/>
      <c r="DZ35" s="676"/>
      <c r="EA35" s="676"/>
      <c r="EB35" s="676"/>
      <c r="EC35" s="678"/>
    </row>
    <row r="36" spans="2:133" ht="11.25" customHeight="1">
      <c r="B36" s="639" t="s">
        <v>320</v>
      </c>
      <c r="C36" s="640"/>
      <c r="D36" s="640"/>
      <c r="E36" s="640"/>
      <c r="F36" s="640"/>
      <c r="G36" s="640"/>
      <c r="H36" s="640"/>
      <c r="I36" s="640"/>
      <c r="J36" s="640"/>
      <c r="K36" s="640"/>
      <c r="L36" s="640"/>
      <c r="M36" s="640"/>
      <c r="N36" s="640"/>
      <c r="O36" s="640"/>
      <c r="P36" s="640"/>
      <c r="Q36" s="641"/>
      <c r="R36" s="642" t="s">
        <v>236</v>
      </c>
      <c r="S36" s="645"/>
      <c r="T36" s="645"/>
      <c r="U36" s="645"/>
      <c r="V36" s="645"/>
      <c r="W36" s="645"/>
      <c r="X36" s="645"/>
      <c r="Y36" s="646"/>
      <c r="Z36" s="704" t="s">
        <v>236</v>
      </c>
      <c r="AA36" s="704"/>
      <c r="AB36" s="704"/>
      <c r="AC36" s="704"/>
      <c r="AD36" s="705" t="s">
        <v>124</v>
      </c>
      <c r="AE36" s="705"/>
      <c r="AF36" s="705"/>
      <c r="AG36" s="705"/>
      <c r="AH36" s="705"/>
      <c r="AI36" s="705"/>
      <c r="AJ36" s="705"/>
      <c r="AK36" s="705"/>
      <c r="AL36" s="647" t="s">
        <v>236</v>
      </c>
      <c r="AM36" s="648"/>
      <c r="AN36" s="648"/>
      <c r="AO36" s="706"/>
      <c r="AQ36" s="679" t="s">
        <v>321</v>
      </c>
      <c r="AR36" s="680"/>
      <c r="AS36" s="680"/>
      <c r="AT36" s="680"/>
      <c r="AU36" s="680"/>
      <c r="AV36" s="680"/>
      <c r="AW36" s="680"/>
      <c r="AX36" s="680"/>
      <c r="AY36" s="681"/>
      <c r="AZ36" s="642">
        <v>101000</v>
      </c>
      <c r="BA36" s="645"/>
      <c r="BB36" s="645"/>
      <c r="BC36" s="645"/>
      <c r="BD36" s="643"/>
      <c r="BE36" s="643"/>
      <c r="BF36" s="682"/>
      <c r="BG36" s="686" t="s">
        <v>322</v>
      </c>
      <c r="BH36" s="683"/>
      <c r="BI36" s="683"/>
      <c r="BJ36" s="683"/>
      <c r="BK36" s="683"/>
      <c r="BL36" s="683"/>
      <c r="BM36" s="683"/>
      <c r="BN36" s="683"/>
      <c r="BO36" s="683"/>
      <c r="BP36" s="683"/>
      <c r="BQ36" s="683"/>
      <c r="BR36" s="683"/>
      <c r="BS36" s="683"/>
      <c r="BT36" s="683"/>
      <c r="BU36" s="684"/>
      <c r="BV36" s="642">
        <v>22203</v>
      </c>
      <c r="BW36" s="645"/>
      <c r="BX36" s="645"/>
      <c r="BY36" s="645"/>
      <c r="BZ36" s="645"/>
      <c r="CA36" s="645"/>
      <c r="CB36" s="685"/>
      <c r="CD36" s="686" t="s">
        <v>323</v>
      </c>
      <c r="CE36" s="683"/>
      <c r="CF36" s="683"/>
      <c r="CG36" s="683"/>
      <c r="CH36" s="683"/>
      <c r="CI36" s="683"/>
      <c r="CJ36" s="683"/>
      <c r="CK36" s="683"/>
      <c r="CL36" s="683"/>
      <c r="CM36" s="683"/>
      <c r="CN36" s="683"/>
      <c r="CO36" s="683"/>
      <c r="CP36" s="683"/>
      <c r="CQ36" s="684"/>
      <c r="CR36" s="642">
        <v>381041</v>
      </c>
      <c r="CS36" s="645"/>
      <c r="CT36" s="645"/>
      <c r="CU36" s="645"/>
      <c r="CV36" s="645"/>
      <c r="CW36" s="645"/>
      <c r="CX36" s="645"/>
      <c r="CY36" s="646"/>
      <c r="CZ36" s="647">
        <v>11.6</v>
      </c>
      <c r="DA36" s="676"/>
      <c r="DB36" s="676"/>
      <c r="DC36" s="677"/>
      <c r="DD36" s="650">
        <v>296638</v>
      </c>
      <c r="DE36" s="645"/>
      <c r="DF36" s="645"/>
      <c r="DG36" s="645"/>
      <c r="DH36" s="645"/>
      <c r="DI36" s="645"/>
      <c r="DJ36" s="645"/>
      <c r="DK36" s="646"/>
      <c r="DL36" s="650">
        <v>223733</v>
      </c>
      <c r="DM36" s="645"/>
      <c r="DN36" s="645"/>
      <c r="DO36" s="645"/>
      <c r="DP36" s="645"/>
      <c r="DQ36" s="645"/>
      <c r="DR36" s="645"/>
      <c r="DS36" s="645"/>
      <c r="DT36" s="645"/>
      <c r="DU36" s="645"/>
      <c r="DV36" s="646"/>
      <c r="DW36" s="647">
        <v>11.9</v>
      </c>
      <c r="DX36" s="676"/>
      <c r="DY36" s="676"/>
      <c r="DZ36" s="676"/>
      <c r="EA36" s="676"/>
      <c r="EB36" s="676"/>
      <c r="EC36" s="678"/>
    </row>
    <row r="37" spans="2:133" ht="11.25" customHeight="1">
      <c r="B37" s="639" t="s">
        <v>324</v>
      </c>
      <c r="C37" s="640"/>
      <c r="D37" s="640"/>
      <c r="E37" s="640"/>
      <c r="F37" s="640"/>
      <c r="G37" s="640"/>
      <c r="H37" s="640"/>
      <c r="I37" s="640"/>
      <c r="J37" s="640"/>
      <c r="K37" s="640"/>
      <c r="L37" s="640"/>
      <c r="M37" s="640"/>
      <c r="N37" s="640"/>
      <c r="O37" s="640"/>
      <c r="P37" s="640"/>
      <c r="Q37" s="641"/>
      <c r="R37" s="642">
        <v>69100</v>
      </c>
      <c r="S37" s="645"/>
      <c r="T37" s="645"/>
      <c r="U37" s="645"/>
      <c r="V37" s="645"/>
      <c r="W37" s="645"/>
      <c r="X37" s="645"/>
      <c r="Y37" s="646"/>
      <c r="Z37" s="704">
        <v>2</v>
      </c>
      <c r="AA37" s="704"/>
      <c r="AB37" s="704"/>
      <c r="AC37" s="704"/>
      <c r="AD37" s="705" t="s">
        <v>124</v>
      </c>
      <c r="AE37" s="705"/>
      <c r="AF37" s="705"/>
      <c r="AG37" s="705"/>
      <c r="AH37" s="705"/>
      <c r="AI37" s="705"/>
      <c r="AJ37" s="705"/>
      <c r="AK37" s="705"/>
      <c r="AL37" s="647" t="s">
        <v>236</v>
      </c>
      <c r="AM37" s="648"/>
      <c r="AN37" s="648"/>
      <c r="AO37" s="706"/>
      <c r="AQ37" s="679" t="s">
        <v>325</v>
      </c>
      <c r="AR37" s="680"/>
      <c r="AS37" s="680"/>
      <c r="AT37" s="680"/>
      <c r="AU37" s="680"/>
      <c r="AV37" s="680"/>
      <c r="AW37" s="680"/>
      <c r="AX37" s="680"/>
      <c r="AY37" s="681"/>
      <c r="AZ37" s="642">
        <v>95500</v>
      </c>
      <c r="BA37" s="645"/>
      <c r="BB37" s="645"/>
      <c r="BC37" s="645"/>
      <c r="BD37" s="643"/>
      <c r="BE37" s="643"/>
      <c r="BF37" s="682"/>
      <c r="BG37" s="686" t="s">
        <v>326</v>
      </c>
      <c r="BH37" s="683"/>
      <c r="BI37" s="683"/>
      <c r="BJ37" s="683"/>
      <c r="BK37" s="683"/>
      <c r="BL37" s="683"/>
      <c r="BM37" s="683"/>
      <c r="BN37" s="683"/>
      <c r="BO37" s="683"/>
      <c r="BP37" s="683"/>
      <c r="BQ37" s="683"/>
      <c r="BR37" s="683"/>
      <c r="BS37" s="683"/>
      <c r="BT37" s="683"/>
      <c r="BU37" s="684"/>
      <c r="BV37" s="642">
        <v>503</v>
      </c>
      <c r="BW37" s="645"/>
      <c r="BX37" s="645"/>
      <c r="BY37" s="645"/>
      <c r="BZ37" s="645"/>
      <c r="CA37" s="645"/>
      <c r="CB37" s="685"/>
      <c r="CD37" s="686" t="s">
        <v>327</v>
      </c>
      <c r="CE37" s="683"/>
      <c r="CF37" s="683"/>
      <c r="CG37" s="683"/>
      <c r="CH37" s="683"/>
      <c r="CI37" s="683"/>
      <c r="CJ37" s="683"/>
      <c r="CK37" s="683"/>
      <c r="CL37" s="683"/>
      <c r="CM37" s="683"/>
      <c r="CN37" s="683"/>
      <c r="CO37" s="683"/>
      <c r="CP37" s="683"/>
      <c r="CQ37" s="684"/>
      <c r="CR37" s="642">
        <v>139708</v>
      </c>
      <c r="CS37" s="643"/>
      <c r="CT37" s="643"/>
      <c r="CU37" s="643"/>
      <c r="CV37" s="643"/>
      <c r="CW37" s="643"/>
      <c r="CX37" s="643"/>
      <c r="CY37" s="644"/>
      <c r="CZ37" s="647">
        <v>4.2</v>
      </c>
      <c r="DA37" s="676"/>
      <c r="DB37" s="676"/>
      <c r="DC37" s="677"/>
      <c r="DD37" s="650">
        <v>139708</v>
      </c>
      <c r="DE37" s="643"/>
      <c r="DF37" s="643"/>
      <c r="DG37" s="643"/>
      <c r="DH37" s="643"/>
      <c r="DI37" s="643"/>
      <c r="DJ37" s="643"/>
      <c r="DK37" s="644"/>
      <c r="DL37" s="650">
        <v>130574</v>
      </c>
      <c r="DM37" s="643"/>
      <c r="DN37" s="643"/>
      <c r="DO37" s="643"/>
      <c r="DP37" s="643"/>
      <c r="DQ37" s="643"/>
      <c r="DR37" s="643"/>
      <c r="DS37" s="643"/>
      <c r="DT37" s="643"/>
      <c r="DU37" s="643"/>
      <c r="DV37" s="644"/>
      <c r="DW37" s="647">
        <v>7</v>
      </c>
      <c r="DX37" s="676"/>
      <c r="DY37" s="676"/>
      <c r="DZ37" s="676"/>
      <c r="EA37" s="676"/>
      <c r="EB37" s="676"/>
      <c r="EC37" s="678"/>
    </row>
    <row r="38" spans="2:133" ht="11.25" customHeight="1">
      <c r="B38" s="654" t="s">
        <v>328</v>
      </c>
      <c r="C38" s="655"/>
      <c r="D38" s="655"/>
      <c r="E38" s="655"/>
      <c r="F38" s="655"/>
      <c r="G38" s="655"/>
      <c r="H38" s="655"/>
      <c r="I38" s="655"/>
      <c r="J38" s="655"/>
      <c r="K38" s="655"/>
      <c r="L38" s="655"/>
      <c r="M38" s="655"/>
      <c r="N38" s="655"/>
      <c r="O38" s="655"/>
      <c r="P38" s="655"/>
      <c r="Q38" s="656"/>
      <c r="R38" s="657">
        <v>3511672</v>
      </c>
      <c r="S38" s="694"/>
      <c r="T38" s="694"/>
      <c r="U38" s="694"/>
      <c r="V38" s="694"/>
      <c r="W38" s="694"/>
      <c r="X38" s="694"/>
      <c r="Y38" s="699"/>
      <c r="Z38" s="700">
        <v>100</v>
      </c>
      <c r="AA38" s="700"/>
      <c r="AB38" s="700"/>
      <c r="AC38" s="700"/>
      <c r="AD38" s="701">
        <v>1807036</v>
      </c>
      <c r="AE38" s="701"/>
      <c r="AF38" s="701"/>
      <c r="AG38" s="701"/>
      <c r="AH38" s="701"/>
      <c r="AI38" s="701"/>
      <c r="AJ38" s="701"/>
      <c r="AK38" s="701"/>
      <c r="AL38" s="660">
        <v>100</v>
      </c>
      <c r="AM38" s="702"/>
      <c r="AN38" s="702"/>
      <c r="AO38" s="703"/>
      <c r="AQ38" s="679" t="s">
        <v>329</v>
      </c>
      <c r="AR38" s="680"/>
      <c r="AS38" s="680"/>
      <c r="AT38" s="680"/>
      <c r="AU38" s="680"/>
      <c r="AV38" s="680"/>
      <c r="AW38" s="680"/>
      <c r="AX38" s="680"/>
      <c r="AY38" s="681"/>
      <c r="AZ38" s="642" t="s">
        <v>124</v>
      </c>
      <c r="BA38" s="645"/>
      <c r="BB38" s="645"/>
      <c r="BC38" s="645"/>
      <c r="BD38" s="643"/>
      <c r="BE38" s="643"/>
      <c r="BF38" s="682"/>
      <c r="BG38" s="686" t="s">
        <v>330</v>
      </c>
      <c r="BH38" s="683"/>
      <c r="BI38" s="683"/>
      <c r="BJ38" s="683"/>
      <c r="BK38" s="683"/>
      <c r="BL38" s="683"/>
      <c r="BM38" s="683"/>
      <c r="BN38" s="683"/>
      <c r="BO38" s="683"/>
      <c r="BP38" s="683"/>
      <c r="BQ38" s="683"/>
      <c r="BR38" s="683"/>
      <c r="BS38" s="683"/>
      <c r="BT38" s="683"/>
      <c r="BU38" s="684"/>
      <c r="BV38" s="642">
        <v>827</v>
      </c>
      <c r="BW38" s="645"/>
      <c r="BX38" s="645"/>
      <c r="BY38" s="645"/>
      <c r="BZ38" s="645"/>
      <c r="CA38" s="645"/>
      <c r="CB38" s="685"/>
      <c r="CD38" s="686" t="s">
        <v>331</v>
      </c>
      <c r="CE38" s="683"/>
      <c r="CF38" s="683"/>
      <c r="CG38" s="683"/>
      <c r="CH38" s="683"/>
      <c r="CI38" s="683"/>
      <c r="CJ38" s="683"/>
      <c r="CK38" s="683"/>
      <c r="CL38" s="683"/>
      <c r="CM38" s="683"/>
      <c r="CN38" s="683"/>
      <c r="CO38" s="683"/>
      <c r="CP38" s="683"/>
      <c r="CQ38" s="684"/>
      <c r="CR38" s="642">
        <v>423754</v>
      </c>
      <c r="CS38" s="645"/>
      <c r="CT38" s="645"/>
      <c r="CU38" s="645"/>
      <c r="CV38" s="645"/>
      <c r="CW38" s="645"/>
      <c r="CX38" s="645"/>
      <c r="CY38" s="646"/>
      <c r="CZ38" s="647">
        <v>12.9</v>
      </c>
      <c r="DA38" s="676"/>
      <c r="DB38" s="676"/>
      <c r="DC38" s="677"/>
      <c r="DD38" s="650">
        <v>388968</v>
      </c>
      <c r="DE38" s="645"/>
      <c r="DF38" s="645"/>
      <c r="DG38" s="645"/>
      <c r="DH38" s="645"/>
      <c r="DI38" s="645"/>
      <c r="DJ38" s="645"/>
      <c r="DK38" s="646"/>
      <c r="DL38" s="650">
        <v>249227</v>
      </c>
      <c r="DM38" s="645"/>
      <c r="DN38" s="645"/>
      <c r="DO38" s="645"/>
      <c r="DP38" s="645"/>
      <c r="DQ38" s="645"/>
      <c r="DR38" s="645"/>
      <c r="DS38" s="645"/>
      <c r="DT38" s="645"/>
      <c r="DU38" s="645"/>
      <c r="DV38" s="646"/>
      <c r="DW38" s="647">
        <v>13.3</v>
      </c>
      <c r="DX38" s="676"/>
      <c r="DY38" s="676"/>
      <c r="DZ38" s="676"/>
      <c r="EA38" s="676"/>
      <c r="EB38" s="676"/>
      <c r="EC38" s="678"/>
    </row>
    <row r="39" spans="2:133" ht="11.25" customHeight="1">
      <c r="AQ39" s="679" t="s">
        <v>332</v>
      </c>
      <c r="AR39" s="680"/>
      <c r="AS39" s="680"/>
      <c r="AT39" s="680"/>
      <c r="AU39" s="680"/>
      <c r="AV39" s="680"/>
      <c r="AW39" s="680"/>
      <c r="AX39" s="680"/>
      <c r="AY39" s="681"/>
      <c r="AZ39" s="642" t="s">
        <v>124</v>
      </c>
      <c r="BA39" s="645"/>
      <c r="BB39" s="645"/>
      <c r="BC39" s="645"/>
      <c r="BD39" s="643"/>
      <c r="BE39" s="643"/>
      <c r="BF39" s="682"/>
      <c r="BG39" s="687" t="s">
        <v>333</v>
      </c>
      <c r="BH39" s="688"/>
      <c r="BI39" s="688"/>
      <c r="BJ39" s="688"/>
      <c r="BK39" s="688"/>
      <c r="BL39" s="215"/>
      <c r="BM39" s="683" t="s">
        <v>334</v>
      </c>
      <c r="BN39" s="683"/>
      <c r="BO39" s="683"/>
      <c r="BP39" s="683"/>
      <c r="BQ39" s="683"/>
      <c r="BR39" s="683"/>
      <c r="BS39" s="683"/>
      <c r="BT39" s="683"/>
      <c r="BU39" s="684"/>
      <c r="BV39" s="642">
        <v>92</v>
      </c>
      <c r="BW39" s="645"/>
      <c r="BX39" s="645"/>
      <c r="BY39" s="645"/>
      <c r="BZ39" s="645"/>
      <c r="CA39" s="645"/>
      <c r="CB39" s="685"/>
      <c r="CD39" s="686" t="s">
        <v>335</v>
      </c>
      <c r="CE39" s="683"/>
      <c r="CF39" s="683"/>
      <c r="CG39" s="683"/>
      <c r="CH39" s="683"/>
      <c r="CI39" s="683"/>
      <c r="CJ39" s="683"/>
      <c r="CK39" s="683"/>
      <c r="CL39" s="683"/>
      <c r="CM39" s="683"/>
      <c r="CN39" s="683"/>
      <c r="CO39" s="683"/>
      <c r="CP39" s="683"/>
      <c r="CQ39" s="684"/>
      <c r="CR39" s="642">
        <v>155862</v>
      </c>
      <c r="CS39" s="643"/>
      <c r="CT39" s="643"/>
      <c r="CU39" s="643"/>
      <c r="CV39" s="643"/>
      <c r="CW39" s="643"/>
      <c r="CX39" s="643"/>
      <c r="CY39" s="644"/>
      <c r="CZ39" s="647">
        <v>4.7</v>
      </c>
      <c r="DA39" s="676"/>
      <c r="DB39" s="676"/>
      <c r="DC39" s="677"/>
      <c r="DD39" s="650">
        <v>141201</v>
      </c>
      <c r="DE39" s="643"/>
      <c r="DF39" s="643"/>
      <c r="DG39" s="643"/>
      <c r="DH39" s="643"/>
      <c r="DI39" s="643"/>
      <c r="DJ39" s="643"/>
      <c r="DK39" s="644"/>
      <c r="DL39" s="650" t="s">
        <v>124</v>
      </c>
      <c r="DM39" s="643"/>
      <c r="DN39" s="643"/>
      <c r="DO39" s="643"/>
      <c r="DP39" s="643"/>
      <c r="DQ39" s="643"/>
      <c r="DR39" s="643"/>
      <c r="DS39" s="643"/>
      <c r="DT39" s="643"/>
      <c r="DU39" s="643"/>
      <c r="DV39" s="644"/>
      <c r="DW39" s="647" t="s">
        <v>124</v>
      </c>
      <c r="DX39" s="676"/>
      <c r="DY39" s="676"/>
      <c r="DZ39" s="676"/>
      <c r="EA39" s="676"/>
      <c r="EB39" s="676"/>
      <c r="EC39" s="678"/>
    </row>
    <row r="40" spans="2:133" ht="11.25" customHeight="1">
      <c r="AQ40" s="679" t="s">
        <v>336</v>
      </c>
      <c r="AR40" s="680"/>
      <c r="AS40" s="680"/>
      <c r="AT40" s="680"/>
      <c r="AU40" s="680"/>
      <c r="AV40" s="680"/>
      <c r="AW40" s="680"/>
      <c r="AX40" s="680"/>
      <c r="AY40" s="681"/>
      <c r="AZ40" s="642">
        <v>82525</v>
      </c>
      <c r="BA40" s="645"/>
      <c r="BB40" s="645"/>
      <c r="BC40" s="645"/>
      <c r="BD40" s="643"/>
      <c r="BE40" s="643"/>
      <c r="BF40" s="682"/>
      <c r="BG40" s="687"/>
      <c r="BH40" s="688"/>
      <c r="BI40" s="688"/>
      <c r="BJ40" s="688"/>
      <c r="BK40" s="688"/>
      <c r="BL40" s="215"/>
      <c r="BM40" s="683" t="s">
        <v>337</v>
      </c>
      <c r="BN40" s="683"/>
      <c r="BO40" s="683"/>
      <c r="BP40" s="683"/>
      <c r="BQ40" s="683"/>
      <c r="BR40" s="683"/>
      <c r="BS40" s="683"/>
      <c r="BT40" s="683"/>
      <c r="BU40" s="684"/>
      <c r="BV40" s="642">
        <v>177</v>
      </c>
      <c r="BW40" s="645"/>
      <c r="BX40" s="645"/>
      <c r="BY40" s="645"/>
      <c r="BZ40" s="645"/>
      <c r="CA40" s="645"/>
      <c r="CB40" s="685"/>
      <c r="CD40" s="686" t="s">
        <v>338</v>
      </c>
      <c r="CE40" s="683"/>
      <c r="CF40" s="683"/>
      <c r="CG40" s="683"/>
      <c r="CH40" s="683"/>
      <c r="CI40" s="683"/>
      <c r="CJ40" s="683"/>
      <c r="CK40" s="683"/>
      <c r="CL40" s="683"/>
      <c r="CM40" s="683"/>
      <c r="CN40" s="683"/>
      <c r="CO40" s="683"/>
      <c r="CP40" s="683"/>
      <c r="CQ40" s="684"/>
      <c r="CR40" s="642">
        <v>5000</v>
      </c>
      <c r="CS40" s="645"/>
      <c r="CT40" s="645"/>
      <c r="CU40" s="645"/>
      <c r="CV40" s="645"/>
      <c r="CW40" s="645"/>
      <c r="CX40" s="645"/>
      <c r="CY40" s="646"/>
      <c r="CZ40" s="647">
        <v>0.2</v>
      </c>
      <c r="DA40" s="676"/>
      <c r="DB40" s="676"/>
      <c r="DC40" s="677"/>
      <c r="DD40" s="650" t="s">
        <v>124</v>
      </c>
      <c r="DE40" s="645"/>
      <c r="DF40" s="645"/>
      <c r="DG40" s="645"/>
      <c r="DH40" s="645"/>
      <c r="DI40" s="645"/>
      <c r="DJ40" s="645"/>
      <c r="DK40" s="646"/>
      <c r="DL40" s="650" t="s">
        <v>236</v>
      </c>
      <c r="DM40" s="645"/>
      <c r="DN40" s="645"/>
      <c r="DO40" s="645"/>
      <c r="DP40" s="645"/>
      <c r="DQ40" s="645"/>
      <c r="DR40" s="645"/>
      <c r="DS40" s="645"/>
      <c r="DT40" s="645"/>
      <c r="DU40" s="645"/>
      <c r="DV40" s="646"/>
      <c r="DW40" s="647" t="s">
        <v>124</v>
      </c>
      <c r="DX40" s="676"/>
      <c r="DY40" s="676"/>
      <c r="DZ40" s="676"/>
      <c r="EA40" s="676"/>
      <c r="EB40" s="676"/>
      <c r="EC40" s="678"/>
    </row>
    <row r="41" spans="2:133" ht="11.25" customHeight="1">
      <c r="AQ41" s="691" t="s">
        <v>339</v>
      </c>
      <c r="AR41" s="692"/>
      <c r="AS41" s="692"/>
      <c r="AT41" s="692"/>
      <c r="AU41" s="692"/>
      <c r="AV41" s="692"/>
      <c r="AW41" s="692"/>
      <c r="AX41" s="692"/>
      <c r="AY41" s="693"/>
      <c r="AZ41" s="657">
        <v>144729</v>
      </c>
      <c r="BA41" s="694"/>
      <c r="BB41" s="694"/>
      <c r="BC41" s="694"/>
      <c r="BD41" s="658"/>
      <c r="BE41" s="658"/>
      <c r="BF41" s="695"/>
      <c r="BG41" s="689"/>
      <c r="BH41" s="690"/>
      <c r="BI41" s="690"/>
      <c r="BJ41" s="690"/>
      <c r="BK41" s="690"/>
      <c r="BL41" s="216"/>
      <c r="BM41" s="696" t="s">
        <v>340</v>
      </c>
      <c r="BN41" s="696"/>
      <c r="BO41" s="696"/>
      <c r="BP41" s="696"/>
      <c r="BQ41" s="696"/>
      <c r="BR41" s="696"/>
      <c r="BS41" s="696"/>
      <c r="BT41" s="696"/>
      <c r="BU41" s="697"/>
      <c r="BV41" s="657">
        <v>392</v>
      </c>
      <c r="BW41" s="694"/>
      <c r="BX41" s="694"/>
      <c r="BY41" s="694"/>
      <c r="BZ41" s="694"/>
      <c r="CA41" s="694"/>
      <c r="CB41" s="698"/>
      <c r="CD41" s="686" t="s">
        <v>341</v>
      </c>
      <c r="CE41" s="683"/>
      <c r="CF41" s="683"/>
      <c r="CG41" s="683"/>
      <c r="CH41" s="683"/>
      <c r="CI41" s="683"/>
      <c r="CJ41" s="683"/>
      <c r="CK41" s="683"/>
      <c r="CL41" s="683"/>
      <c r="CM41" s="683"/>
      <c r="CN41" s="683"/>
      <c r="CO41" s="683"/>
      <c r="CP41" s="683"/>
      <c r="CQ41" s="684"/>
      <c r="CR41" s="642" t="s">
        <v>124</v>
      </c>
      <c r="CS41" s="643"/>
      <c r="CT41" s="643"/>
      <c r="CU41" s="643"/>
      <c r="CV41" s="643"/>
      <c r="CW41" s="643"/>
      <c r="CX41" s="643"/>
      <c r="CY41" s="644"/>
      <c r="CZ41" s="647" t="s">
        <v>124</v>
      </c>
      <c r="DA41" s="676"/>
      <c r="DB41" s="676"/>
      <c r="DC41" s="677"/>
      <c r="DD41" s="650" t="s">
        <v>124</v>
      </c>
      <c r="DE41" s="643"/>
      <c r="DF41" s="643"/>
      <c r="DG41" s="643"/>
      <c r="DH41" s="643"/>
      <c r="DI41" s="643"/>
      <c r="DJ41" s="643"/>
      <c r="DK41" s="644"/>
      <c r="DL41" s="651"/>
      <c r="DM41" s="652"/>
      <c r="DN41" s="652"/>
      <c r="DO41" s="652"/>
      <c r="DP41" s="652"/>
      <c r="DQ41" s="652"/>
      <c r="DR41" s="652"/>
      <c r="DS41" s="652"/>
      <c r="DT41" s="652"/>
      <c r="DU41" s="652"/>
      <c r="DV41" s="653"/>
      <c r="DW41" s="636"/>
      <c r="DX41" s="637"/>
      <c r="DY41" s="637"/>
      <c r="DZ41" s="637"/>
      <c r="EA41" s="637"/>
      <c r="EB41" s="637"/>
      <c r="EC41" s="638"/>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9" t="s">
        <v>343</v>
      </c>
      <c r="CE42" s="640"/>
      <c r="CF42" s="640"/>
      <c r="CG42" s="640"/>
      <c r="CH42" s="640"/>
      <c r="CI42" s="640"/>
      <c r="CJ42" s="640"/>
      <c r="CK42" s="640"/>
      <c r="CL42" s="640"/>
      <c r="CM42" s="640"/>
      <c r="CN42" s="640"/>
      <c r="CO42" s="640"/>
      <c r="CP42" s="640"/>
      <c r="CQ42" s="641"/>
      <c r="CR42" s="642">
        <v>471917</v>
      </c>
      <c r="CS42" s="645"/>
      <c r="CT42" s="645"/>
      <c r="CU42" s="645"/>
      <c r="CV42" s="645"/>
      <c r="CW42" s="645"/>
      <c r="CX42" s="645"/>
      <c r="CY42" s="646"/>
      <c r="CZ42" s="647">
        <v>14.3</v>
      </c>
      <c r="DA42" s="648"/>
      <c r="DB42" s="648"/>
      <c r="DC42" s="649"/>
      <c r="DD42" s="650">
        <v>98670</v>
      </c>
      <c r="DE42" s="645"/>
      <c r="DF42" s="645"/>
      <c r="DG42" s="645"/>
      <c r="DH42" s="645"/>
      <c r="DI42" s="645"/>
      <c r="DJ42" s="645"/>
      <c r="DK42" s="646"/>
      <c r="DL42" s="651"/>
      <c r="DM42" s="652"/>
      <c r="DN42" s="652"/>
      <c r="DO42" s="652"/>
      <c r="DP42" s="652"/>
      <c r="DQ42" s="652"/>
      <c r="DR42" s="652"/>
      <c r="DS42" s="652"/>
      <c r="DT42" s="652"/>
      <c r="DU42" s="652"/>
      <c r="DV42" s="653"/>
      <c r="DW42" s="636"/>
      <c r="DX42" s="637"/>
      <c r="DY42" s="637"/>
      <c r="DZ42" s="637"/>
      <c r="EA42" s="637"/>
      <c r="EB42" s="637"/>
      <c r="EC42" s="638"/>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9" t="s">
        <v>345</v>
      </c>
      <c r="CE43" s="640"/>
      <c r="CF43" s="640"/>
      <c r="CG43" s="640"/>
      <c r="CH43" s="640"/>
      <c r="CI43" s="640"/>
      <c r="CJ43" s="640"/>
      <c r="CK43" s="640"/>
      <c r="CL43" s="640"/>
      <c r="CM43" s="640"/>
      <c r="CN43" s="640"/>
      <c r="CO43" s="640"/>
      <c r="CP43" s="640"/>
      <c r="CQ43" s="641"/>
      <c r="CR43" s="642" t="s">
        <v>124</v>
      </c>
      <c r="CS43" s="643"/>
      <c r="CT43" s="643"/>
      <c r="CU43" s="643"/>
      <c r="CV43" s="643"/>
      <c r="CW43" s="643"/>
      <c r="CX43" s="643"/>
      <c r="CY43" s="644"/>
      <c r="CZ43" s="647" t="s">
        <v>124</v>
      </c>
      <c r="DA43" s="676"/>
      <c r="DB43" s="676"/>
      <c r="DC43" s="677"/>
      <c r="DD43" s="650" t="s">
        <v>124</v>
      </c>
      <c r="DE43" s="643"/>
      <c r="DF43" s="643"/>
      <c r="DG43" s="643"/>
      <c r="DH43" s="643"/>
      <c r="DI43" s="643"/>
      <c r="DJ43" s="643"/>
      <c r="DK43" s="644"/>
      <c r="DL43" s="651"/>
      <c r="DM43" s="652"/>
      <c r="DN43" s="652"/>
      <c r="DO43" s="652"/>
      <c r="DP43" s="652"/>
      <c r="DQ43" s="652"/>
      <c r="DR43" s="652"/>
      <c r="DS43" s="652"/>
      <c r="DT43" s="652"/>
      <c r="DU43" s="652"/>
      <c r="DV43" s="653"/>
      <c r="DW43" s="636"/>
      <c r="DX43" s="637"/>
      <c r="DY43" s="637"/>
      <c r="DZ43" s="637"/>
      <c r="EA43" s="637"/>
      <c r="EB43" s="637"/>
      <c r="EC43" s="638"/>
    </row>
    <row r="44" spans="2:133" ht="11.25" customHeight="1">
      <c r="B44" s="220" t="s">
        <v>346</v>
      </c>
      <c r="CD44" s="670" t="s">
        <v>298</v>
      </c>
      <c r="CE44" s="671"/>
      <c r="CF44" s="639" t="s">
        <v>347</v>
      </c>
      <c r="CG44" s="640"/>
      <c r="CH44" s="640"/>
      <c r="CI44" s="640"/>
      <c r="CJ44" s="640"/>
      <c r="CK44" s="640"/>
      <c r="CL44" s="640"/>
      <c r="CM44" s="640"/>
      <c r="CN44" s="640"/>
      <c r="CO44" s="640"/>
      <c r="CP44" s="640"/>
      <c r="CQ44" s="641"/>
      <c r="CR44" s="642">
        <v>471093</v>
      </c>
      <c r="CS44" s="645"/>
      <c r="CT44" s="645"/>
      <c r="CU44" s="645"/>
      <c r="CV44" s="645"/>
      <c r="CW44" s="645"/>
      <c r="CX44" s="645"/>
      <c r="CY44" s="646"/>
      <c r="CZ44" s="647">
        <v>14.3</v>
      </c>
      <c r="DA44" s="648"/>
      <c r="DB44" s="648"/>
      <c r="DC44" s="649"/>
      <c r="DD44" s="650">
        <v>97846</v>
      </c>
      <c r="DE44" s="645"/>
      <c r="DF44" s="645"/>
      <c r="DG44" s="645"/>
      <c r="DH44" s="645"/>
      <c r="DI44" s="645"/>
      <c r="DJ44" s="645"/>
      <c r="DK44" s="646"/>
      <c r="DL44" s="651"/>
      <c r="DM44" s="652"/>
      <c r="DN44" s="652"/>
      <c r="DO44" s="652"/>
      <c r="DP44" s="652"/>
      <c r="DQ44" s="652"/>
      <c r="DR44" s="652"/>
      <c r="DS44" s="652"/>
      <c r="DT44" s="652"/>
      <c r="DU44" s="652"/>
      <c r="DV44" s="653"/>
      <c r="DW44" s="636"/>
      <c r="DX44" s="637"/>
      <c r="DY44" s="637"/>
      <c r="DZ44" s="637"/>
      <c r="EA44" s="637"/>
      <c r="EB44" s="637"/>
      <c r="EC44" s="638"/>
    </row>
    <row r="45" spans="2:133" ht="11.25" customHeight="1">
      <c r="CD45" s="672"/>
      <c r="CE45" s="673"/>
      <c r="CF45" s="639" t="s">
        <v>348</v>
      </c>
      <c r="CG45" s="640"/>
      <c r="CH45" s="640"/>
      <c r="CI45" s="640"/>
      <c r="CJ45" s="640"/>
      <c r="CK45" s="640"/>
      <c r="CL45" s="640"/>
      <c r="CM45" s="640"/>
      <c r="CN45" s="640"/>
      <c r="CO45" s="640"/>
      <c r="CP45" s="640"/>
      <c r="CQ45" s="641"/>
      <c r="CR45" s="642">
        <v>371980</v>
      </c>
      <c r="CS45" s="643"/>
      <c r="CT45" s="643"/>
      <c r="CU45" s="643"/>
      <c r="CV45" s="643"/>
      <c r="CW45" s="643"/>
      <c r="CX45" s="643"/>
      <c r="CY45" s="644"/>
      <c r="CZ45" s="647">
        <v>11.3</v>
      </c>
      <c r="DA45" s="676"/>
      <c r="DB45" s="676"/>
      <c r="DC45" s="677"/>
      <c r="DD45" s="650">
        <v>33492</v>
      </c>
      <c r="DE45" s="643"/>
      <c r="DF45" s="643"/>
      <c r="DG45" s="643"/>
      <c r="DH45" s="643"/>
      <c r="DI45" s="643"/>
      <c r="DJ45" s="643"/>
      <c r="DK45" s="644"/>
      <c r="DL45" s="651"/>
      <c r="DM45" s="652"/>
      <c r="DN45" s="652"/>
      <c r="DO45" s="652"/>
      <c r="DP45" s="652"/>
      <c r="DQ45" s="652"/>
      <c r="DR45" s="652"/>
      <c r="DS45" s="652"/>
      <c r="DT45" s="652"/>
      <c r="DU45" s="652"/>
      <c r="DV45" s="653"/>
      <c r="DW45" s="636"/>
      <c r="DX45" s="637"/>
      <c r="DY45" s="637"/>
      <c r="DZ45" s="637"/>
      <c r="EA45" s="637"/>
      <c r="EB45" s="637"/>
      <c r="EC45" s="638"/>
    </row>
    <row r="46" spans="2:133" ht="11.25" customHeight="1">
      <c r="CD46" s="672"/>
      <c r="CE46" s="673"/>
      <c r="CF46" s="639" t="s">
        <v>349</v>
      </c>
      <c r="CG46" s="640"/>
      <c r="CH46" s="640"/>
      <c r="CI46" s="640"/>
      <c r="CJ46" s="640"/>
      <c r="CK46" s="640"/>
      <c r="CL46" s="640"/>
      <c r="CM46" s="640"/>
      <c r="CN46" s="640"/>
      <c r="CO46" s="640"/>
      <c r="CP46" s="640"/>
      <c r="CQ46" s="641"/>
      <c r="CR46" s="642">
        <v>86165</v>
      </c>
      <c r="CS46" s="645"/>
      <c r="CT46" s="645"/>
      <c r="CU46" s="645"/>
      <c r="CV46" s="645"/>
      <c r="CW46" s="645"/>
      <c r="CX46" s="645"/>
      <c r="CY46" s="646"/>
      <c r="CZ46" s="647">
        <v>2.6</v>
      </c>
      <c r="DA46" s="648"/>
      <c r="DB46" s="648"/>
      <c r="DC46" s="649"/>
      <c r="DD46" s="650">
        <v>51406</v>
      </c>
      <c r="DE46" s="645"/>
      <c r="DF46" s="645"/>
      <c r="DG46" s="645"/>
      <c r="DH46" s="645"/>
      <c r="DI46" s="645"/>
      <c r="DJ46" s="645"/>
      <c r="DK46" s="646"/>
      <c r="DL46" s="651"/>
      <c r="DM46" s="652"/>
      <c r="DN46" s="652"/>
      <c r="DO46" s="652"/>
      <c r="DP46" s="652"/>
      <c r="DQ46" s="652"/>
      <c r="DR46" s="652"/>
      <c r="DS46" s="652"/>
      <c r="DT46" s="652"/>
      <c r="DU46" s="652"/>
      <c r="DV46" s="653"/>
      <c r="DW46" s="636"/>
      <c r="DX46" s="637"/>
      <c r="DY46" s="637"/>
      <c r="DZ46" s="637"/>
      <c r="EA46" s="637"/>
      <c r="EB46" s="637"/>
      <c r="EC46" s="638"/>
    </row>
    <row r="47" spans="2:133" ht="11.25" customHeight="1">
      <c r="CD47" s="672"/>
      <c r="CE47" s="673"/>
      <c r="CF47" s="639" t="s">
        <v>350</v>
      </c>
      <c r="CG47" s="640"/>
      <c r="CH47" s="640"/>
      <c r="CI47" s="640"/>
      <c r="CJ47" s="640"/>
      <c r="CK47" s="640"/>
      <c r="CL47" s="640"/>
      <c r="CM47" s="640"/>
      <c r="CN47" s="640"/>
      <c r="CO47" s="640"/>
      <c r="CP47" s="640"/>
      <c r="CQ47" s="641"/>
      <c r="CR47" s="642">
        <v>824</v>
      </c>
      <c r="CS47" s="643"/>
      <c r="CT47" s="643"/>
      <c r="CU47" s="643"/>
      <c r="CV47" s="643"/>
      <c r="CW47" s="643"/>
      <c r="CX47" s="643"/>
      <c r="CY47" s="644"/>
      <c r="CZ47" s="647">
        <v>0</v>
      </c>
      <c r="DA47" s="676"/>
      <c r="DB47" s="676"/>
      <c r="DC47" s="677"/>
      <c r="DD47" s="650">
        <v>824</v>
      </c>
      <c r="DE47" s="643"/>
      <c r="DF47" s="643"/>
      <c r="DG47" s="643"/>
      <c r="DH47" s="643"/>
      <c r="DI47" s="643"/>
      <c r="DJ47" s="643"/>
      <c r="DK47" s="644"/>
      <c r="DL47" s="651"/>
      <c r="DM47" s="652"/>
      <c r="DN47" s="652"/>
      <c r="DO47" s="652"/>
      <c r="DP47" s="652"/>
      <c r="DQ47" s="652"/>
      <c r="DR47" s="652"/>
      <c r="DS47" s="652"/>
      <c r="DT47" s="652"/>
      <c r="DU47" s="652"/>
      <c r="DV47" s="653"/>
      <c r="DW47" s="636"/>
      <c r="DX47" s="637"/>
      <c r="DY47" s="637"/>
      <c r="DZ47" s="637"/>
      <c r="EA47" s="637"/>
      <c r="EB47" s="637"/>
      <c r="EC47" s="638"/>
    </row>
    <row r="48" spans="2:133">
      <c r="CD48" s="674"/>
      <c r="CE48" s="675"/>
      <c r="CF48" s="639" t="s">
        <v>351</v>
      </c>
      <c r="CG48" s="640"/>
      <c r="CH48" s="640"/>
      <c r="CI48" s="640"/>
      <c r="CJ48" s="640"/>
      <c r="CK48" s="640"/>
      <c r="CL48" s="640"/>
      <c r="CM48" s="640"/>
      <c r="CN48" s="640"/>
      <c r="CO48" s="640"/>
      <c r="CP48" s="640"/>
      <c r="CQ48" s="641"/>
      <c r="CR48" s="642" t="s">
        <v>236</v>
      </c>
      <c r="CS48" s="645"/>
      <c r="CT48" s="645"/>
      <c r="CU48" s="645"/>
      <c r="CV48" s="645"/>
      <c r="CW48" s="645"/>
      <c r="CX48" s="645"/>
      <c r="CY48" s="646"/>
      <c r="CZ48" s="647" t="s">
        <v>124</v>
      </c>
      <c r="DA48" s="648"/>
      <c r="DB48" s="648"/>
      <c r="DC48" s="649"/>
      <c r="DD48" s="650" t="s">
        <v>236</v>
      </c>
      <c r="DE48" s="645"/>
      <c r="DF48" s="645"/>
      <c r="DG48" s="645"/>
      <c r="DH48" s="645"/>
      <c r="DI48" s="645"/>
      <c r="DJ48" s="645"/>
      <c r="DK48" s="646"/>
      <c r="DL48" s="651"/>
      <c r="DM48" s="652"/>
      <c r="DN48" s="652"/>
      <c r="DO48" s="652"/>
      <c r="DP48" s="652"/>
      <c r="DQ48" s="652"/>
      <c r="DR48" s="652"/>
      <c r="DS48" s="652"/>
      <c r="DT48" s="652"/>
      <c r="DU48" s="652"/>
      <c r="DV48" s="653"/>
      <c r="DW48" s="636"/>
      <c r="DX48" s="637"/>
      <c r="DY48" s="637"/>
      <c r="DZ48" s="637"/>
      <c r="EA48" s="637"/>
      <c r="EB48" s="637"/>
      <c r="EC48" s="638"/>
    </row>
    <row r="49" spans="82:133" ht="11.25" customHeight="1">
      <c r="CD49" s="654" t="s">
        <v>352</v>
      </c>
      <c r="CE49" s="655"/>
      <c r="CF49" s="655"/>
      <c r="CG49" s="655"/>
      <c r="CH49" s="655"/>
      <c r="CI49" s="655"/>
      <c r="CJ49" s="655"/>
      <c r="CK49" s="655"/>
      <c r="CL49" s="655"/>
      <c r="CM49" s="655"/>
      <c r="CN49" s="655"/>
      <c r="CO49" s="655"/>
      <c r="CP49" s="655"/>
      <c r="CQ49" s="656"/>
      <c r="CR49" s="657">
        <v>3296817</v>
      </c>
      <c r="CS49" s="658"/>
      <c r="CT49" s="658"/>
      <c r="CU49" s="658"/>
      <c r="CV49" s="658"/>
      <c r="CW49" s="658"/>
      <c r="CX49" s="658"/>
      <c r="CY49" s="659"/>
      <c r="CZ49" s="660">
        <v>100</v>
      </c>
      <c r="DA49" s="661"/>
      <c r="DB49" s="661"/>
      <c r="DC49" s="662"/>
      <c r="DD49" s="663">
        <v>2263884</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82:133" hidden="1"/>
    <row r="51" spans="82:133" hidden="1"/>
    <row r="52" spans="82:133" hidden="1"/>
    <row r="53" spans="82:133" hidden="1"/>
  </sheetData>
  <sheetProtection algorithmName="SHA-512" hashValue="stC3OwyvaJn4BiEajrr4x75IWlvNd6cbxfcEPv9vma0kfDKKYbHkQ1ECyOOiQlnlk9wgZK3qiliK0z0aw68amQ==" saltValue="HoL7QbnlHnivSMCAWVh/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4" sqref="BQ104:DZ10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354</v>
      </c>
      <c r="DK2" s="1181"/>
      <c r="DL2" s="1181"/>
      <c r="DM2" s="1181"/>
      <c r="DN2" s="1181"/>
      <c r="DO2" s="1182"/>
      <c r="DP2" s="229"/>
      <c r="DQ2" s="1180" t="s">
        <v>355</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356</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358</v>
      </c>
      <c r="B5" s="1066"/>
      <c r="C5" s="1066"/>
      <c r="D5" s="1066"/>
      <c r="E5" s="1066"/>
      <c r="F5" s="1066"/>
      <c r="G5" s="1066"/>
      <c r="H5" s="1066"/>
      <c r="I5" s="1066"/>
      <c r="J5" s="1066"/>
      <c r="K5" s="1066"/>
      <c r="L5" s="1066"/>
      <c r="M5" s="1066"/>
      <c r="N5" s="1066"/>
      <c r="O5" s="1066"/>
      <c r="P5" s="1067"/>
      <c r="Q5" s="1071" t="s">
        <v>359</v>
      </c>
      <c r="R5" s="1072"/>
      <c r="S5" s="1072"/>
      <c r="T5" s="1072"/>
      <c r="U5" s="1073"/>
      <c r="V5" s="1071" t="s">
        <v>360</v>
      </c>
      <c r="W5" s="1072"/>
      <c r="X5" s="1072"/>
      <c r="Y5" s="1072"/>
      <c r="Z5" s="1073"/>
      <c r="AA5" s="1071" t="s">
        <v>361</v>
      </c>
      <c r="AB5" s="1072"/>
      <c r="AC5" s="1072"/>
      <c r="AD5" s="1072"/>
      <c r="AE5" s="1072"/>
      <c r="AF5" s="1183" t="s">
        <v>362</v>
      </c>
      <c r="AG5" s="1072"/>
      <c r="AH5" s="1072"/>
      <c r="AI5" s="1072"/>
      <c r="AJ5" s="1087"/>
      <c r="AK5" s="1072" t="s">
        <v>363</v>
      </c>
      <c r="AL5" s="1072"/>
      <c r="AM5" s="1072"/>
      <c r="AN5" s="1072"/>
      <c r="AO5" s="1073"/>
      <c r="AP5" s="1071" t="s">
        <v>364</v>
      </c>
      <c r="AQ5" s="1072"/>
      <c r="AR5" s="1072"/>
      <c r="AS5" s="1072"/>
      <c r="AT5" s="1073"/>
      <c r="AU5" s="1071" t="s">
        <v>365</v>
      </c>
      <c r="AV5" s="1072"/>
      <c r="AW5" s="1072"/>
      <c r="AX5" s="1072"/>
      <c r="AY5" s="1087"/>
      <c r="AZ5" s="236"/>
      <c r="BA5" s="236"/>
      <c r="BB5" s="236"/>
      <c r="BC5" s="236"/>
      <c r="BD5" s="236"/>
      <c r="BE5" s="237"/>
      <c r="BF5" s="237"/>
      <c r="BG5" s="237"/>
      <c r="BH5" s="237"/>
      <c r="BI5" s="237"/>
      <c r="BJ5" s="237"/>
      <c r="BK5" s="237"/>
      <c r="BL5" s="237"/>
      <c r="BM5" s="237"/>
      <c r="BN5" s="237"/>
      <c r="BO5" s="237"/>
      <c r="BP5" s="237"/>
      <c r="BQ5" s="1065" t="s">
        <v>366</v>
      </c>
      <c r="BR5" s="1066"/>
      <c r="BS5" s="1066"/>
      <c r="BT5" s="1066"/>
      <c r="BU5" s="1066"/>
      <c r="BV5" s="1066"/>
      <c r="BW5" s="1066"/>
      <c r="BX5" s="1066"/>
      <c r="BY5" s="1066"/>
      <c r="BZ5" s="1066"/>
      <c r="CA5" s="1066"/>
      <c r="CB5" s="1066"/>
      <c r="CC5" s="1066"/>
      <c r="CD5" s="1066"/>
      <c r="CE5" s="1066"/>
      <c r="CF5" s="1066"/>
      <c r="CG5" s="1067"/>
      <c r="CH5" s="1071" t="s">
        <v>367</v>
      </c>
      <c r="CI5" s="1072"/>
      <c r="CJ5" s="1072"/>
      <c r="CK5" s="1072"/>
      <c r="CL5" s="1073"/>
      <c r="CM5" s="1071" t="s">
        <v>368</v>
      </c>
      <c r="CN5" s="1072"/>
      <c r="CO5" s="1072"/>
      <c r="CP5" s="1072"/>
      <c r="CQ5" s="1073"/>
      <c r="CR5" s="1071" t="s">
        <v>369</v>
      </c>
      <c r="CS5" s="1072"/>
      <c r="CT5" s="1072"/>
      <c r="CU5" s="1072"/>
      <c r="CV5" s="1073"/>
      <c r="CW5" s="1071" t="s">
        <v>370</v>
      </c>
      <c r="CX5" s="1072"/>
      <c r="CY5" s="1072"/>
      <c r="CZ5" s="1072"/>
      <c r="DA5" s="1073"/>
      <c r="DB5" s="1071" t="s">
        <v>371</v>
      </c>
      <c r="DC5" s="1072"/>
      <c r="DD5" s="1072"/>
      <c r="DE5" s="1072"/>
      <c r="DF5" s="1073"/>
      <c r="DG5" s="1168" t="s">
        <v>372</v>
      </c>
      <c r="DH5" s="1169"/>
      <c r="DI5" s="1169"/>
      <c r="DJ5" s="1169"/>
      <c r="DK5" s="1170"/>
      <c r="DL5" s="1168" t="s">
        <v>373</v>
      </c>
      <c r="DM5" s="1169"/>
      <c r="DN5" s="1169"/>
      <c r="DO5" s="1169"/>
      <c r="DP5" s="1170"/>
      <c r="DQ5" s="1071" t="s">
        <v>374</v>
      </c>
      <c r="DR5" s="1072"/>
      <c r="DS5" s="1072"/>
      <c r="DT5" s="1072"/>
      <c r="DU5" s="1073"/>
      <c r="DV5" s="1071" t="s">
        <v>365</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375</v>
      </c>
      <c r="C7" s="1121"/>
      <c r="D7" s="1121"/>
      <c r="E7" s="1121"/>
      <c r="F7" s="1121"/>
      <c r="G7" s="1121"/>
      <c r="H7" s="1121"/>
      <c r="I7" s="1121"/>
      <c r="J7" s="1121"/>
      <c r="K7" s="1121"/>
      <c r="L7" s="1121"/>
      <c r="M7" s="1121"/>
      <c r="N7" s="1121"/>
      <c r="O7" s="1121"/>
      <c r="P7" s="1122"/>
      <c r="Q7" s="1174">
        <v>3512</v>
      </c>
      <c r="R7" s="1175"/>
      <c r="S7" s="1175"/>
      <c r="T7" s="1175"/>
      <c r="U7" s="1175"/>
      <c r="V7" s="1175">
        <v>3297</v>
      </c>
      <c r="W7" s="1175"/>
      <c r="X7" s="1175"/>
      <c r="Y7" s="1175"/>
      <c r="Z7" s="1175"/>
      <c r="AA7" s="1175">
        <v>215</v>
      </c>
      <c r="AB7" s="1175"/>
      <c r="AC7" s="1175"/>
      <c r="AD7" s="1175"/>
      <c r="AE7" s="1176"/>
      <c r="AF7" s="1177">
        <v>188</v>
      </c>
      <c r="AG7" s="1178"/>
      <c r="AH7" s="1178"/>
      <c r="AI7" s="1178"/>
      <c r="AJ7" s="1179"/>
      <c r="AK7" s="1161">
        <v>5</v>
      </c>
      <c r="AL7" s="1162"/>
      <c r="AM7" s="1162"/>
      <c r="AN7" s="1162"/>
      <c r="AO7" s="1162"/>
      <c r="AP7" s="1162">
        <v>3370</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579</v>
      </c>
      <c r="BT7" s="1166"/>
      <c r="BU7" s="1166"/>
      <c r="BV7" s="1166"/>
      <c r="BW7" s="1166"/>
      <c r="BX7" s="1166"/>
      <c r="BY7" s="1166"/>
      <c r="BZ7" s="1166"/>
      <c r="CA7" s="1166"/>
      <c r="CB7" s="1166"/>
      <c r="CC7" s="1166"/>
      <c r="CD7" s="1166"/>
      <c r="CE7" s="1166"/>
      <c r="CF7" s="1166"/>
      <c r="CG7" s="1167"/>
      <c r="CH7" s="1158">
        <v>11</v>
      </c>
      <c r="CI7" s="1159"/>
      <c r="CJ7" s="1159"/>
      <c r="CK7" s="1159"/>
      <c r="CL7" s="1160"/>
      <c r="CM7" s="1158">
        <v>13</v>
      </c>
      <c r="CN7" s="1159"/>
      <c r="CO7" s="1159"/>
      <c r="CP7" s="1159"/>
      <c r="CQ7" s="1160"/>
      <c r="CR7" s="1158">
        <v>11</v>
      </c>
      <c r="CS7" s="1159"/>
      <c r="CT7" s="1159"/>
      <c r="CU7" s="1159"/>
      <c r="CV7" s="1160"/>
      <c r="CW7" s="1158" t="s">
        <v>590</v>
      </c>
      <c r="CX7" s="1159"/>
      <c r="CY7" s="1159"/>
      <c r="CZ7" s="1159"/>
      <c r="DA7" s="1160"/>
      <c r="DB7" s="1158">
        <v>7</v>
      </c>
      <c r="DC7" s="1159"/>
      <c r="DD7" s="1159"/>
      <c r="DE7" s="1159"/>
      <c r="DF7" s="1160"/>
      <c r="DG7" s="1158" t="s">
        <v>591</v>
      </c>
      <c r="DH7" s="1159"/>
      <c r="DI7" s="1159"/>
      <c r="DJ7" s="1159"/>
      <c r="DK7" s="1160"/>
      <c r="DL7" s="1158" t="s">
        <v>589</v>
      </c>
      <c r="DM7" s="1159"/>
      <c r="DN7" s="1159"/>
      <c r="DO7" s="1159"/>
      <c r="DP7" s="1160"/>
      <c r="DQ7" s="1158" t="s">
        <v>592</v>
      </c>
      <c r="DR7" s="1159"/>
      <c r="DS7" s="1159"/>
      <c r="DT7" s="1159"/>
      <c r="DU7" s="1160"/>
      <c r="DV7" s="1185"/>
      <c r="DW7" s="1186"/>
      <c r="DX7" s="1186"/>
      <c r="DY7" s="1186"/>
      <c r="DZ7" s="1187"/>
      <c r="EA7" s="234"/>
    </row>
    <row r="8" spans="1:131" s="235" customFormat="1" ht="26.25" customHeight="1">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580</v>
      </c>
      <c r="BT8" s="1085"/>
      <c r="BU8" s="1085"/>
      <c r="BV8" s="1085"/>
      <c r="BW8" s="1085"/>
      <c r="BX8" s="1085"/>
      <c r="BY8" s="1085"/>
      <c r="BZ8" s="1085"/>
      <c r="CA8" s="1085"/>
      <c r="CB8" s="1085"/>
      <c r="CC8" s="1085"/>
      <c r="CD8" s="1085"/>
      <c r="CE8" s="1085"/>
      <c r="CF8" s="1085"/>
      <c r="CG8" s="1086"/>
      <c r="CH8" s="1059">
        <v>13</v>
      </c>
      <c r="CI8" s="1060"/>
      <c r="CJ8" s="1060"/>
      <c r="CK8" s="1060"/>
      <c r="CL8" s="1061"/>
      <c r="CM8" s="1059">
        <v>187</v>
      </c>
      <c r="CN8" s="1060"/>
      <c r="CO8" s="1060"/>
      <c r="CP8" s="1060"/>
      <c r="CQ8" s="1061"/>
      <c r="CR8" s="1059">
        <v>1</v>
      </c>
      <c r="CS8" s="1060"/>
      <c r="CT8" s="1060"/>
      <c r="CU8" s="1060"/>
      <c r="CV8" s="1061"/>
      <c r="CW8" s="1059">
        <v>1</v>
      </c>
      <c r="CX8" s="1060"/>
      <c r="CY8" s="1060"/>
      <c r="CZ8" s="1060"/>
      <c r="DA8" s="1061"/>
      <c r="DB8" s="1059" t="s">
        <v>589</v>
      </c>
      <c r="DC8" s="1060"/>
      <c r="DD8" s="1060"/>
      <c r="DE8" s="1060"/>
      <c r="DF8" s="1061"/>
      <c r="DG8" s="1059" t="s">
        <v>588</v>
      </c>
      <c r="DH8" s="1060"/>
      <c r="DI8" s="1060"/>
      <c r="DJ8" s="1060"/>
      <c r="DK8" s="1061"/>
      <c r="DL8" s="1059" t="s">
        <v>588</v>
      </c>
      <c r="DM8" s="1060"/>
      <c r="DN8" s="1060"/>
      <c r="DO8" s="1060"/>
      <c r="DP8" s="1061"/>
      <c r="DQ8" s="1059" t="s">
        <v>588</v>
      </c>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376</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377</v>
      </c>
      <c r="B23" s="1014" t="s">
        <v>378</v>
      </c>
      <c r="C23" s="1015"/>
      <c r="D23" s="1015"/>
      <c r="E23" s="1015"/>
      <c r="F23" s="1015"/>
      <c r="G23" s="1015"/>
      <c r="H23" s="1015"/>
      <c r="I23" s="1015"/>
      <c r="J23" s="1015"/>
      <c r="K23" s="1015"/>
      <c r="L23" s="1015"/>
      <c r="M23" s="1015"/>
      <c r="N23" s="1015"/>
      <c r="O23" s="1015"/>
      <c r="P23" s="1016"/>
      <c r="Q23" s="1138">
        <v>3512</v>
      </c>
      <c r="R23" s="1139"/>
      <c r="S23" s="1139"/>
      <c r="T23" s="1139"/>
      <c r="U23" s="1139"/>
      <c r="V23" s="1139">
        <v>3297</v>
      </c>
      <c r="W23" s="1139"/>
      <c r="X23" s="1139"/>
      <c r="Y23" s="1139"/>
      <c r="Z23" s="1139"/>
      <c r="AA23" s="1139">
        <v>215</v>
      </c>
      <c r="AB23" s="1139"/>
      <c r="AC23" s="1139"/>
      <c r="AD23" s="1139"/>
      <c r="AE23" s="1140"/>
      <c r="AF23" s="1141">
        <v>188</v>
      </c>
      <c r="AG23" s="1139"/>
      <c r="AH23" s="1139"/>
      <c r="AI23" s="1139"/>
      <c r="AJ23" s="1142"/>
      <c r="AK23" s="1143"/>
      <c r="AL23" s="1144"/>
      <c r="AM23" s="1144"/>
      <c r="AN23" s="1144"/>
      <c r="AO23" s="1144"/>
      <c r="AP23" s="1139">
        <v>3370</v>
      </c>
      <c r="AQ23" s="1139"/>
      <c r="AR23" s="1139"/>
      <c r="AS23" s="1139"/>
      <c r="AT23" s="1139"/>
      <c r="AU23" s="1145"/>
      <c r="AV23" s="1145"/>
      <c r="AW23" s="1145"/>
      <c r="AX23" s="1145"/>
      <c r="AY23" s="1146"/>
      <c r="AZ23" s="1135" t="s">
        <v>379</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380</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381</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358</v>
      </c>
      <c r="B26" s="1066"/>
      <c r="C26" s="1066"/>
      <c r="D26" s="1066"/>
      <c r="E26" s="1066"/>
      <c r="F26" s="1066"/>
      <c r="G26" s="1066"/>
      <c r="H26" s="1066"/>
      <c r="I26" s="1066"/>
      <c r="J26" s="1066"/>
      <c r="K26" s="1066"/>
      <c r="L26" s="1066"/>
      <c r="M26" s="1066"/>
      <c r="N26" s="1066"/>
      <c r="O26" s="1066"/>
      <c r="P26" s="1067"/>
      <c r="Q26" s="1071" t="s">
        <v>382</v>
      </c>
      <c r="R26" s="1072"/>
      <c r="S26" s="1072"/>
      <c r="T26" s="1072"/>
      <c r="U26" s="1073"/>
      <c r="V26" s="1071" t="s">
        <v>383</v>
      </c>
      <c r="W26" s="1072"/>
      <c r="X26" s="1072"/>
      <c r="Y26" s="1072"/>
      <c r="Z26" s="1073"/>
      <c r="AA26" s="1071" t="s">
        <v>384</v>
      </c>
      <c r="AB26" s="1072"/>
      <c r="AC26" s="1072"/>
      <c r="AD26" s="1072"/>
      <c r="AE26" s="1072"/>
      <c r="AF26" s="1129" t="s">
        <v>385</v>
      </c>
      <c r="AG26" s="1078"/>
      <c r="AH26" s="1078"/>
      <c r="AI26" s="1078"/>
      <c r="AJ26" s="1130"/>
      <c r="AK26" s="1072" t="s">
        <v>386</v>
      </c>
      <c r="AL26" s="1072"/>
      <c r="AM26" s="1072"/>
      <c r="AN26" s="1072"/>
      <c r="AO26" s="1073"/>
      <c r="AP26" s="1071" t="s">
        <v>387</v>
      </c>
      <c r="AQ26" s="1072"/>
      <c r="AR26" s="1072"/>
      <c r="AS26" s="1072"/>
      <c r="AT26" s="1073"/>
      <c r="AU26" s="1071" t="s">
        <v>388</v>
      </c>
      <c r="AV26" s="1072"/>
      <c r="AW26" s="1072"/>
      <c r="AX26" s="1072"/>
      <c r="AY26" s="1073"/>
      <c r="AZ26" s="1071" t="s">
        <v>389</v>
      </c>
      <c r="BA26" s="1072"/>
      <c r="BB26" s="1072"/>
      <c r="BC26" s="1072"/>
      <c r="BD26" s="1073"/>
      <c r="BE26" s="1071" t="s">
        <v>365</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390</v>
      </c>
      <c r="C28" s="1121"/>
      <c r="D28" s="1121"/>
      <c r="E28" s="1121"/>
      <c r="F28" s="1121"/>
      <c r="G28" s="1121"/>
      <c r="H28" s="1121"/>
      <c r="I28" s="1121"/>
      <c r="J28" s="1121"/>
      <c r="K28" s="1121"/>
      <c r="L28" s="1121"/>
      <c r="M28" s="1121"/>
      <c r="N28" s="1121"/>
      <c r="O28" s="1121"/>
      <c r="P28" s="1122"/>
      <c r="Q28" s="1123">
        <v>629</v>
      </c>
      <c r="R28" s="1124"/>
      <c r="S28" s="1124"/>
      <c r="T28" s="1124"/>
      <c r="U28" s="1124"/>
      <c r="V28" s="1124">
        <v>593</v>
      </c>
      <c r="W28" s="1124"/>
      <c r="X28" s="1124"/>
      <c r="Y28" s="1124"/>
      <c r="Z28" s="1124"/>
      <c r="AA28" s="1124">
        <v>36</v>
      </c>
      <c r="AB28" s="1124"/>
      <c r="AC28" s="1124"/>
      <c r="AD28" s="1124"/>
      <c r="AE28" s="1125"/>
      <c r="AF28" s="1126">
        <v>36</v>
      </c>
      <c r="AG28" s="1124"/>
      <c r="AH28" s="1124"/>
      <c r="AI28" s="1124"/>
      <c r="AJ28" s="1127"/>
      <c r="AK28" s="1128">
        <v>83</v>
      </c>
      <c r="AL28" s="1116"/>
      <c r="AM28" s="1116"/>
      <c r="AN28" s="1116"/>
      <c r="AO28" s="1116"/>
      <c r="AP28" s="1116" t="s">
        <v>576</v>
      </c>
      <c r="AQ28" s="1116"/>
      <c r="AR28" s="1116"/>
      <c r="AS28" s="1116"/>
      <c r="AT28" s="1116"/>
      <c r="AU28" s="1116" t="s">
        <v>588</v>
      </c>
      <c r="AV28" s="1116"/>
      <c r="AW28" s="1116"/>
      <c r="AX28" s="1116"/>
      <c r="AY28" s="1116"/>
      <c r="AZ28" s="1117" t="s">
        <v>575</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391</v>
      </c>
      <c r="C29" s="1108"/>
      <c r="D29" s="1108"/>
      <c r="E29" s="1108"/>
      <c r="F29" s="1108"/>
      <c r="G29" s="1108"/>
      <c r="H29" s="1108"/>
      <c r="I29" s="1108"/>
      <c r="J29" s="1108"/>
      <c r="K29" s="1108"/>
      <c r="L29" s="1108"/>
      <c r="M29" s="1108"/>
      <c r="N29" s="1108"/>
      <c r="O29" s="1108"/>
      <c r="P29" s="1109"/>
      <c r="Q29" s="1113">
        <v>461</v>
      </c>
      <c r="R29" s="1114"/>
      <c r="S29" s="1114"/>
      <c r="T29" s="1114"/>
      <c r="U29" s="1114"/>
      <c r="V29" s="1114">
        <v>387</v>
      </c>
      <c r="W29" s="1114"/>
      <c r="X29" s="1114"/>
      <c r="Y29" s="1114"/>
      <c r="Z29" s="1114"/>
      <c r="AA29" s="1114">
        <v>74</v>
      </c>
      <c r="AB29" s="1114"/>
      <c r="AC29" s="1114"/>
      <c r="AD29" s="1114"/>
      <c r="AE29" s="1115"/>
      <c r="AF29" s="1089">
        <v>74</v>
      </c>
      <c r="AG29" s="1090"/>
      <c r="AH29" s="1090"/>
      <c r="AI29" s="1090"/>
      <c r="AJ29" s="1091"/>
      <c r="AK29" s="1050">
        <v>66</v>
      </c>
      <c r="AL29" s="1041"/>
      <c r="AM29" s="1041"/>
      <c r="AN29" s="1041"/>
      <c r="AO29" s="1041"/>
      <c r="AP29" s="1041" t="s">
        <v>577</v>
      </c>
      <c r="AQ29" s="1041"/>
      <c r="AR29" s="1041"/>
      <c r="AS29" s="1041"/>
      <c r="AT29" s="1041"/>
      <c r="AU29" s="1041" t="s">
        <v>588</v>
      </c>
      <c r="AV29" s="1041"/>
      <c r="AW29" s="1041"/>
      <c r="AX29" s="1041"/>
      <c r="AY29" s="1041"/>
      <c r="AZ29" s="1112" t="s">
        <v>576</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392</v>
      </c>
      <c r="C30" s="1108"/>
      <c r="D30" s="1108"/>
      <c r="E30" s="1108"/>
      <c r="F30" s="1108"/>
      <c r="G30" s="1108"/>
      <c r="H30" s="1108"/>
      <c r="I30" s="1108"/>
      <c r="J30" s="1108"/>
      <c r="K30" s="1108"/>
      <c r="L30" s="1108"/>
      <c r="M30" s="1108"/>
      <c r="N30" s="1108"/>
      <c r="O30" s="1108"/>
      <c r="P30" s="1109"/>
      <c r="Q30" s="1113">
        <v>33</v>
      </c>
      <c r="R30" s="1114"/>
      <c r="S30" s="1114"/>
      <c r="T30" s="1114"/>
      <c r="U30" s="1114"/>
      <c r="V30" s="1114">
        <v>37</v>
      </c>
      <c r="W30" s="1114"/>
      <c r="X30" s="1114"/>
      <c r="Y30" s="1114"/>
      <c r="Z30" s="1114"/>
      <c r="AA30" s="1114">
        <v>-4</v>
      </c>
      <c r="AB30" s="1114"/>
      <c r="AC30" s="1114"/>
      <c r="AD30" s="1114"/>
      <c r="AE30" s="1115"/>
      <c r="AF30" s="1089">
        <v>-4</v>
      </c>
      <c r="AG30" s="1090"/>
      <c r="AH30" s="1090"/>
      <c r="AI30" s="1090"/>
      <c r="AJ30" s="1091"/>
      <c r="AK30" s="1050">
        <v>20</v>
      </c>
      <c r="AL30" s="1041"/>
      <c r="AM30" s="1041"/>
      <c r="AN30" s="1041"/>
      <c r="AO30" s="1041"/>
      <c r="AP30" s="1041" t="s">
        <v>576</v>
      </c>
      <c r="AQ30" s="1041"/>
      <c r="AR30" s="1041"/>
      <c r="AS30" s="1041"/>
      <c r="AT30" s="1041"/>
      <c r="AU30" s="1041" t="s">
        <v>588</v>
      </c>
      <c r="AV30" s="1041"/>
      <c r="AW30" s="1041"/>
      <c r="AX30" s="1041"/>
      <c r="AY30" s="1041"/>
      <c r="AZ30" s="1112" t="s">
        <v>577</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393</v>
      </c>
      <c r="C31" s="1108"/>
      <c r="D31" s="1108"/>
      <c r="E31" s="1108"/>
      <c r="F31" s="1108"/>
      <c r="G31" s="1108"/>
      <c r="H31" s="1108"/>
      <c r="I31" s="1108"/>
      <c r="J31" s="1108"/>
      <c r="K31" s="1108"/>
      <c r="L31" s="1108"/>
      <c r="M31" s="1108"/>
      <c r="N31" s="1108"/>
      <c r="O31" s="1108"/>
      <c r="P31" s="1109"/>
      <c r="Q31" s="1113">
        <v>186</v>
      </c>
      <c r="R31" s="1114"/>
      <c r="S31" s="1114"/>
      <c r="T31" s="1114"/>
      <c r="U31" s="1114"/>
      <c r="V31" s="1114">
        <v>181</v>
      </c>
      <c r="W31" s="1114"/>
      <c r="X31" s="1114"/>
      <c r="Y31" s="1114"/>
      <c r="Z31" s="1114"/>
      <c r="AA31" s="1114">
        <v>5</v>
      </c>
      <c r="AB31" s="1114"/>
      <c r="AC31" s="1114"/>
      <c r="AD31" s="1114"/>
      <c r="AE31" s="1115"/>
      <c r="AF31" s="1089">
        <v>5</v>
      </c>
      <c r="AG31" s="1090"/>
      <c r="AH31" s="1090"/>
      <c r="AI31" s="1090"/>
      <c r="AJ31" s="1091"/>
      <c r="AK31" s="1050">
        <v>101</v>
      </c>
      <c r="AL31" s="1041"/>
      <c r="AM31" s="1041"/>
      <c r="AN31" s="1041"/>
      <c r="AO31" s="1041"/>
      <c r="AP31" s="1041">
        <v>1045</v>
      </c>
      <c r="AQ31" s="1041"/>
      <c r="AR31" s="1041"/>
      <c r="AS31" s="1041"/>
      <c r="AT31" s="1041"/>
      <c r="AU31" s="1041">
        <v>769</v>
      </c>
      <c r="AV31" s="1041"/>
      <c r="AW31" s="1041"/>
      <c r="AX31" s="1041"/>
      <c r="AY31" s="1041"/>
      <c r="AZ31" s="1112" t="s">
        <v>578</v>
      </c>
      <c r="BA31" s="1112"/>
      <c r="BB31" s="1112"/>
      <c r="BC31" s="1112"/>
      <c r="BD31" s="1112"/>
      <c r="BE31" s="1102" t="s">
        <v>394</v>
      </c>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395</v>
      </c>
      <c r="C32" s="1108"/>
      <c r="D32" s="1108"/>
      <c r="E32" s="1108"/>
      <c r="F32" s="1108"/>
      <c r="G32" s="1108"/>
      <c r="H32" s="1108"/>
      <c r="I32" s="1108"/>
      <c r="J32" s="1108"/>
      <c r="K32" s="1108"/>
      <c r="L32" s="1108"/>
      <c r="M32" s="1108"/>
      <c r="N32" s="1108"/>
      <c r="O32" s="1108"/>
      <c r="P32" s="1109"/>
      <c r="Q32" s="1113">
        <v>140</v>
      </c>
      <c r="R32" s="1114"/>
      <c r="S32" s="1114"/>
      <c r="T32" s="1114"/>
      <c r="U32" s="1114"/>
      <c r="V32" s="1114">
        <v>134</v>
      </c>
      <c r="W32" s="1114"/>
      <c r="X32" s="1114"/>
      <c r="Y32" s="1114"/>
      <c r="Z32" s="1114"/>
      <c r="AA32" s="1114">
        <v>6</v>
      </c>
      <c r="AB32" s="1114"/>
      <c r="AC32" s="1114"/>
      <c r="AD32" s="1114"/>
      <c r="AE32" s="1115"/>
      <c r="AF32" s="1089">
        <v>6</v>
      </c>
      <c r="AG32" s="1090"/>
      <c r="AH32" s="1090"/>
      <c r="AI32" s="1090"/>
      <c r="AJ32" s="1091"/>
      <c r="AK32" s="1050">
        <v>96</v>
      </c>
      <c r="AL32" s="1041"/>
      <c r="AM32" s="1041"/>
      <c r="AN32" s="1041"/>
      <c r="AO32" s="1041"/>
      <c r="AP32" s="1041">
        <v>539</v>
      </c>
      <c r="AQ32" s="1041"/>
      <c r="AR32" s="1041"/>
      <c r="AS32" s="1041"/>
      <c r="AT32" s="1041"/>
      <c r="AU32" s="1041">
        <v>499</v>
      </c>
      <c r="AV32" s="1041"/>
      <c r="AW32" s="1041"/>
      <c r="AX32" s="1041"/>
      <c r="AY32" s="1041"/>
      <c r="AZ32" s="1112" t="s">
        <v>576</v>
      </c>
      <c r="BA32" s="1112"/>
      <c r="BB32" s="1112"/>
      <c r="BC32" s="1112"/>
      <c r="BD32" s="1112"/>
      <c r="BE32" s="1102" t="s">
        <v>396</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c r="C33" s="1108"/>
      <c r="D33" s="1108"/>
      <c r="E33" s="1108"/>
      <c r="F33" s="1108"/>
      <c r="G33" s="1108"/>
      <c r="H33" s="1108"/>
      <c r="I33" s="1108"/>
      <c r="J33" s="1108"/>
      <c r="K33" s="1108"/>
      <c r="L33" s="1108"/>
      <c r="M33" s="1108"/>
      <c r="N33" s="1108"/>
      <c r="O33" s="1108"/>
      <c r="P33" s="1109"/>
      <c r="Q33" s="1113"/>
      <c r="R33" s="1114"/>
      <c r="S33" s="1114"/>
      <c r="T33" s="1114"/>
      <c r="U33" s="1114"/>
      <c r="V33" s="1114"/>
      <c r="W33" s="1114"/>
      <c r="X33" s="1114"/>
      <c r="Y33" s="1114"/>
      <c r="Z33" s="1114"/>
      <c r="AA33" s="1114"/>
      <c r="AB33" s="1114"/>
      <c r="AC33" s="1114"/>
      <c r="AD33" s="1114"/>
      <c r="AE33" s="1115"/>
      <c r="AF33" s="1089"/>
      <c r="AG33" s="1090"/>
      <c r="AH33" s="1090"/>
      <c r="AI33" s="1090"/>
      <c r="AJ33" s="1091"/>
      <c r="AK33" s="1050"/>
      <c r="AL33" s="1041"/>
      <c r="AM33" s="1041"/>
      <c r="AN33" s="1041"/>
      <c r="AO33" s="1041"/>
      <c r="AP33" s="1041"/>
      <c r="AQ33" s="1041"/>
      <c r="AR33" s="1041"/>
      <c r="AS33" s="1041"/>
      <c r="AT33" s="1041"/>
      <c r="AU33" s="1041"/>
      <c r="AV33" s="1041"/>
      <c r="AW33" s="1041"/>
      <c r="AX33" s="1041"/>
      <c r="AY33" s="1041"/>
      <c r="AZ33" s="1112"/>
      <c r="BA33" s="1112"/>
      <c r="BB33" s="1112"/>
      <c r="BC33" s="1112"/>
      <c r="BD33" s="1112"/>
      <c r="BE33" s="1102"/>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50"/>
      <c r="AL34" s="1041"/>
      <c r="AM34" s="1041"/>
      <c r="AN34" s="1041"/>
      <c r="AO34" s="1041"/>
      <c r="AP34" s="1041"/>
      <c r="AQ34" s="1041"/>
      <c r="AR34" s="1041"/>
      <c r="AS34" s="1041"/>
      <c r="AT34" s="1041"/>
      <c r="AU34" s="1041"/>
      <c r="AV34" s="1041"/>
      <c r="AW34" s="1041"/>
      <c r="AX34" s="1041"/>
      <c r="AY34" s="1041"/>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50"/>
      <c r="AL35" s="1041"/>
      <c r="AM35" s="1041"/>
      <c r="AN35" s="1041"/>
      <c r="AO35" s="1041"/>
      <c r="AP35" s="1041"/>
      <c r="AQ35" s="1041"/>
      <c r="AR35" s="1041"/>
      <c r="AS35" s="1041"/>
      <c r="AT35" s="1041"/>
      <c r="AU35" s="1041"/>
      <c r="AV35" s="1041"/>
      <c r="AW35" s="1041"/>
      <c r="AX35" s="1041"/>
      <c r="AY35" s="1041"/>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1"/>
      <c r="AM36" s="1041"/>
      <c r="AN36" s="1041"/>
      <c r="AO36" s="1041"/>
      <c r="AP36" s="1041"/>
      <c r="AQ36" s="1041"/>
      <c r="AR36" s="1041"/>
      <c r="AS36" s="1041"/>
      <c r="AT36" s="1041"/>
      <c r="AU36" s="1041"/>
      <c r="AV36" s="1041"/>
      <c r="AW36" s="1041"/>
      <c r="AX36" s="1041"/>
      <c r="AY36" s="1041"/>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1"/>
      <c r="AM37" s="1041"/>
      <c r="AN37" s="1041"/>
      <c r="AO37" s="1041"/>
      <c r="AP37" s="1041"/>
      <c r="AQ37" s="1041"/>
      <c r="AR37" s="1041"/>
      <c r="AS37" s="1041"/>
      <c r="AT37" s="1041"/>
      <c r="AU37" s="1041"/>
      <c r="AV37" s="1041"/>
      <c r="AW37" s="1041"/>
      <c r="AX37" s="1041"/>
      <c r="AY37" s="1041"/>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1"/>
      <c r="AM38" s="1041"/>
      <c r="AN38" s="1041"/>
      <c r="AO38" s="1041"/>
      <c r="AP38" s="1041"/>
      <c r="AQ38" s="1041"/>
      <c r="AR38" s="1041"/>
      <c r="AS38" s="1041"/>
      <c r="AT38" s="1041"/>
      <c r="AU38" s="1041"/>
      <c r="AV38" s="1041"/>
      <c r="AW38" s="1041"/>
      <c r="AX38" s="1041"/>
      <c r="AY38" s="1041"/>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1"/>
      <c r="AM39" s="1041"/>
      <c r="AN39" s="1041"/>
      <c r="AO39" s="1041"/>
      <c r="AP39" s="1041"/>
      <c r="AQ39" s="1041"/>
      <c r="AR39" s="1041"/>
      <c r="AS39" s="1041"/>
      <c r="AT39" s="1041"/>
      <c r="AU39" s="1041"/>
      <c r="AV39" s="1041"/>
      <c r="AW39" s="1041"/>
      <c r="AX39" s="1041"/>
      <c r="AY39" s="1041"/>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1"/>
      <c r="AM40" s="1041"/>
      <c r="AN40" s="1041"/>
      <c r="AO40" s="1041"/>
      <c r="AP40" s="1041"/>
      <c r="AQ40" s="1041"/>
      <c r="AR40" s="1041"/>
      <c r="AS40" s="1041"/>
      <c r="AT40" s="1041"/>
      <c r="AU40" s="1041"/>
      <c r="AV40" s="1041"/>
      <c r="AW40" s="1041"/>
      <c r="AX40" s="1041"/>
      <c r="AY40" s="1041"/>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1"/>
      <c r="AM41" s="1041"/>
      <c r="AN41" s="1041"/>
      <c r="AO41" s="1041"/>
      <c r="AP41" s="1041"/>
      <c r="AQ41" s="1041"/>
      <c r="AR41" s="1041"/>
      <c r="AS41" s="1041"/>
      <c r="AT41" s="1041"/>
      <c r="AU41" s="1041"/>
      <c r="AV41" s="1041"/>
      <c r="AW41" s="1041"/>
      <c r="AX41" s="1041"/>
      <c r="AY41" s="1041"/>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1"/>
      <c r="AM42" s="1041"/>
      <c r="AN42" s="1041"/>
      <c r="AO42" s="1041"/>
      <c r="AP42" s="1041"/>
      <c r="AQ42" s="1041"/>
      <c r="AR42" s="1041"/>
      <c r="AS42" s="1041"/>
      <c r="AT42" s="1041"/>
      <c r="AU42" s="1041"/>
      <c r="AV42" s="1041"/>
      <c r="AW42" s="1041"/>
      <c r="AX42" s="1041"/>
      <c r="AY42" s="1041"/>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1"/>
      <c r="AM43" s="1041"/>
      <c r="AN43" s="1041"/>
      <c r="AO43" s="1041"/>
      <c r="AP43" s="1041"/>
      <c r="AQ43" s="1041"/>
      <c r="AR43" s="1041"/>
      <c r="AS43" s="1041"/>
      <c r="AT43" s="1041"/>
      <c r="AU43" s="1041"/>
      <c r="AV43" s="1041"/>
      <c r="AW43" s="1041"/>
      <c r="AX43" s="1041"/>
      <c r="AY43" s="1041"/>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1"/>
      <c r="AM44" s="1041"/>
      <c r="AN44" s="1041"/>
      <c r="AO44" s="1041"/>
      <c r="AP44" s="1041"/>
      <c r="AQ44" s="1041"/>
      <c r="AR44" s="1041"/>
      <c r="AS44" s="1041"/>
      <c r="AT44" s="1041"/>
      <c r="AU44" s="1041"/>
      <c r="AV44" s="1041"/>
      <c r="AW44" s="1041"/>
      <c r="AX44" s="1041"/>
      <c r="AY44" s="1041"/>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1"/>
      <c r="AM45" s="1041"/>
      <c r="AN45" s="1041"/>
      <c r="AO45" s="1041"/>
      <c r="AP45" s="1041"/>
      <c r="AQ45" s="1041"/>
      <c r="AR45" s="1041"/>
      <c r="AS45" s="1041"/>
      <c r="AT45" s="1041"/>
      <c r="AU45" s="1041"/>
      <c r="AV45" s="1041"/>
      <c r="AW45" s="1041"/>
      <c r="AX45" s="1041"/>
      <c r="AY45" s="1041"/>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1"/>
      <c r="AM46" s="1041"/>
      <c r="AN46" s="1041"/>
      <c r="AO46" s="1041"/>
      <c r="AP46" s="1041"/>
      <c r="AQ46" s="1041"/>
      <c r="AR46" s="1041"/>
      <c r="AS46" s="1041"/>
      <c r="AT46" s="1041"/>
      <c r="AU46" s="1041"/>
      <c r="AV46" s="1041"/>
      <c r="AW46" s="1041"/>
      <c r="AX46" s="1041"/>
      <c r="AY46" s="1041"/>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1"/>
      <c r="AM47" s="1041"/>
      <c r="AN47" s="1041"/>
      <c r="AO47" s="1041"/>
      <c r="AP47" s="1041"/>
      <c r="AQ47" s="1041"/>
      <c r="AR47" s="1041"/>
      <c r="AS47" s="1041"/>
      <c r="AT47" s="1041"/>
      <c r="AU47" s="1041"/>
      <c r="AV47" s="1041"/>
      <c r="AW47" s="1041"/>
      <c r="AX47" s="1041"/>
      <c r="AY47" s="1041"/>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1"/>
      <c r="AM48" s="1041"/>
      <c r="AN48" s="1041"/>
      <c r="AO48" s="1041"/>
      <c r="AP48" s="1041"/>
      <c r="AQ48" s="1041"/>
      <c r="AR48" s="1041"/>
      <c r="AS48" s="1041"/>
      <c r="AT48" s="1041"/>
      <c r="AU48" s="1041"/>
      <c r="AV48" s="1041"/>
      <c r="AW48" s="1041"/>
      <c r="AX48" s="1041"/>
      <c r="AY48" s="1041"/>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1"/>
      <c r="AM49" s="1041"/>
      <c r="AN49" s="1041"/>
      <c r="AO49" s="1041"/>
      <c r="AP49" s="1041"/>
      <c r="AQ49" s="1041"/>
      <c r="AR49" s="1041"/>
      <c r="AS49" s="1041"/>
      <c r="AT49" s="1041"/>
      <c r="AU49" s="1041"/>
      <c r="AV49" s="1041"/>
      <c r="AW49" s="1041"/>
      <c r="AX49" s="1041"/>
      <c r="AY49" s="1041"/>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397</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377</v>
      </c>
      <c r="B63" s="1014" t="s">
        <v>398</v>
      </c>
      <c r="C63" s="1015"/>
      <c r="D63" s="1015"/>
      <c r="E63" s="1015"/>
      <c r="F63" s="1015"/>
      <c r="G63" s="1015"/>
      <c r="H63" s="1015"/>
      <c r="I63" s="1015"/>
      <c r="J63" s="1015"/>
      <c r="K63" s="1015"/>
      <c r="L63" s="1015"/>
      <c r="M63" s="1015"/>
      <c r="N63" s="1015"/>
      <c r="O63" s="1015"/>
      <c r="P63" s="1016"/>
      <c r="Q63" s="1032"/>
      <c r="R63" s="1033"/>
      <c r="S63" s="1033"/>
      <c r="T63" s="1033"/>
      <c r="U63" s="1033"/>
      <c r="V63" s="1033"/>
      <c r="W63" s="1033"/>
      <c r="X63" s="1033"/>
      <c r="Y63" s="1033"/>
      <c r="Z63" s="1033"/>
      <c r="AA63" s="1033"/>
      <c r="AB63" s="1033"/>
      <c r="AC63" s="1033"/>
      <c r="AD63" s="1033"/>
      <c r="AE63" s="1098"/>
      <c r="AF63" s="1099">
        <v>117</v>
      </c>
      <c r="AG63" s="1029"/>
      <c r="AH63" s="1029"/>
      <c r="AI63" s="1029"/>
      <c r="AJ63" s="1100"/>
      <c r="AK63" s="1101"/>
      <c r="AL63" s="1033"/>
      <c r="AM63" s="1033"/>
      <c r="AN63" s="1033"/>
      <c r="AO63" s="1033"/>
      <c r="AP63" s="1029">
        <v>1584</v>
      </c>
      <c r="AQ63" s="1029"/>
      <c r="AR63" s="1029"/>
      <c r="AS63" s="1029"/>
      <c r="AT63" s="1029"/>
      <c r="AU63" s="1029">
        <v>1268</v>
      </c>
      <c r="AV63" s="1029"/>
      <c r="AW63" s="1029"/>
      <c r="AX63" s="1029"/>
      <c r="AY63" s="1029"/>
      <c r="AZ63" s="1095"/>
      <c r="BA63" s="1095"/>
      <c r="BB63" s="1095"/>
      <c r="BC63" s="1095"/>
      <c r="BD63" s="1095"/>
      <c r="BE63" s="1030"/>
      <c r="BF63" s="1030"/>
      <c r="BG63" s="1030"/>
      <c r="BH63" s="1030"/>
      <c r="BI63" s="1031"/>
      <c r="BJ63" s="1096" t="s">
        <v>399</v>
      </c>
      <c r="BK63" s="1021"/>
      <c r="BL63" s="1021"/>
      <c r="BM63" s="1021"/>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401</v>
      </c>
      <c r="B66" s="1066"/>
      <c r="C66" s="1066"/>
      <c r="D66" s="1066"/>
      <c r="E66" s="1066"/>
      <c r="F66" s="1066"/>
      <c r="G66" s="1066"/>
      <c r="H66" s="1066"/>
      <c r="I66" s="1066"/>
      <c r="J66" s="1066"/>
      <c r="K66" s="1066"/>
      <c r="L66" s="1066"/>
      <c r="M66" s="1066"/>
      <c r="N66" s="1066"/>
      <c r="O66" s="1066"/>
      <c r="P66" s="1067"/>
      <c r="Q66" s="1071" t="s">
        <v>402</v>
      </c>
      <c r="R66" s="1072"/>
      <c r="S66" s="1072"/>
      <c r="T66" s="1072"/>
      <c r="U66" s="1073"/>
      <c r="V66" s="1071" t="s">
        <v>403</v>
      </c>
      <c r="W66" s="1072"/>
      <c r="X66" s="1072"/>
      <c r="Y66" s="1072"/>
      <c r="Z66" s="1073"/>
      <c r="AA66" s="1071" t="s">
        <v>404</v>
      </c>
      <c r="AB66" s="1072"/>
      <c r="AC66" s="1072"/>
      <c r="AD66" s="1072"/>
      <c r="AE66" s="1073"/>
      <c r="AF66" s="1077" t="s">
        <v>405</v>
      </c>
      <c r="AG66" s="1078"/>
      <c r="AH66" s="1078"/>
      <c r="AI66" s="1078"/>
      <c r="AJ66" s="1079"/>
      <c r="AK66" s="1071" t="s">
        <v>406</v>
      </c>
      <c r="AL66" s="1066"/>
      <c r="AM66" s="1066"/>
      <c r="AN66" s="1066"/>
      <c r="AO66" s="1067"/>
      <c r="AP66" s="1071" t="s">
        <v>407</v>
      </c>
      <c r="AQ66" s="1072"/>
      <c r="AR66" s="1072"/>
      <c r="AS66" s="1072"/>
      <c r="AT66" s="1073"/>
      <c r="AU66" s="1071" t="s">
        <v>408</v>
      </c>
      <c r="AV66" s="1072"/>
      <c r="AW66" s="1072"/>
      <c r="AX66" s="1072"/>
      <c r="AY66" s="1073"/>
      <c r="AZ66" s="1071" t="s">
        <v>365</v>
      </c>
      <c r="BA66" s="1072"/>
      <c r="BB66" s="1072"/>
      <c r="BC66" s="1072"/>
      <c r="BD66" s="1087"/>
      <c r="BE66" s="245"/>
      <c r="BF66" s="245"/>
      <c r="BG66" s="245"/>
      <c r="BH66" s="245"/>
      <c r="BI66" s="245"/>
      <c r="BJ66" s="245"/>
      <c r="BK66" s="245"/>
      <c r="BL66" s="245"/>
      <c r="BM66" s="245"/>
      <c r="BN66" s="245"/>
      <c r="BO66" s="245"/>
      <c r="BP66" s="245"/>
      <c r="BQ66" s="242">
        <v>60</v>
      </c>
      <c r="BR66" s="247"/>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1"/>
      <c r="DW66" s="1012"/>
      <c r="DX66" s="1012"/>
      <c r="DY66" s="1012"/>
      <c r="DZ66" s="1013"/>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1"/>
      <c r="DW67" s="1012"/>
      <c r="DX67" s="1012"/>
      <c r="DY67" s="1012"/>
      <c r="DZ67" s="1013"/>
      <c r="EA67" s="226"/>
    </row>
    <row r="68" spans="1:131" s="227" customFormat="1" ht="26.25" customHeight="1" thickTop="1">
      <c r="A68" s="238">
        <v>1</v>
      </c>
      <c r="B68" s="1055" t="s">
        <v>569</v>
      </c>
      <c r="C68" s="1056"/>
      <c r="D68" s="1056"/>
      <c r="E68" s="1056"/>
      <c r="F68" s="1056"/>
      <c r="G68" s="1056"/>
      <c r="H68" s="1056"/>
      <c r="I68" s="1056"/>
      <c r="J68" s="1056"/>
      <c r="K68" s="1056"/>
      <c r="L68" s="1056"/>
      <c r="M68" s="1056"/>
      <c r="N68" s="1056"/>
      <c r="O68" s="1056"/>
      <c r="P68" s="1057"/>
      <c r="Q68" s="1058">
        <v>12354</v>
      </c>
      <c r="R68" s="1052"/>
      <c r="S68" s="1052"/>
      <c r="T68" s="1052"/>
      <c r="U68" s="1052"/>
      <c r="V68" s="1052">
        <v>11350</v>
      </c>
      <c r="W68" s="1052"/>
      <c r="X68" s="1052"/>
      <c r="Y68" s="1052"/>
      <c r="Z68" s="1052"/>
      <c r="AA68" s="1052">
        <v>1004</v>
      </c>
      <c r="AB68" s="1052"/>
      <c r="AC68" s="1052"/>
      <c r="AD68" s="1052"/>
      <c r="AE68" s="1052"/>
      <c r="AF68" s="1052">
        <v>1004</v>
      </c>
      <c r="AG68" s="1052"/>
      <c r="AH68" s="1052"/>
      <c r="AI68" s="1052"/>
      <c r="AJ68" s="1052"/>
      <c r="AK68" s="1052">
        <v>3718</v>
      </c>
      <c r="AL68" s="1052"/>
      <c r="AM68" s="1052"/>
      <c r="AN68" s="1052"/>
      <c r="AO68" s="1052"/>
      <c r="AP68" s="1052" t="s">
        <v>581</v>
      </c>
      <c r="AQ68" s="1052"/>
      <c r="AR68" s="1052"/>
      <c r="AS68" s="1052"/>
      <c r="AT68" s="1052"/>
      <c r="AU68" s="1052" t="s">
        <v>587</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1"/>
      <c r="DW68" s="1012"/>
      <c r="DX68" s="1012"/>
      <c r="DY68" s="1012"/>
      <c r="DZ68" s="1013"/>
      <c r="EA68" s="226"/>
    </row>
    <row r="69" spans="1:131" s="227" customFormat="1" ht="26.25" customHeight="1">
      <c r="A69" s="241">
        <v>2</v>
      </c>
      <c r="B69" s="1044" t="s">
        <v>570</v>
      </c>
      <c r="C69" s="1045"/>
      <c r="D69" s="1045"/>
      <c r="E69" s="1045"/>
      <c r="F69" s="1045"/>
      <c r="G69" s="1045"/>
      <c r="H69" s="1045"/>
      <c r="I69" s="1045"/>
      <c r="J69" s="1045"/>
      <c r="K69" s="1045"/>
      <c r="L69" s="1045"/>
      <c r="M69" s="1045"/>
      <c r="N69" s="1045"/>
      <c r="O69" s="1045"/>
      <c r="P69" s="1046"/>
      <c r="Q69" s="1047">
        <v>1036</v>
      </c>
      <c r="R69" s="1041"/>
      <c r="S69" s="1041"/>
      <c r="T69" s="1041"/>
      <c r="U69" s="1041"/>
      <c r="V69" s="1041">
        <v>1029</v>
      </c>
      <c r="W69" s="1041"/>
      <c r="X69" s="1041"/>
      <c r="Y69" s="1041"/>
      <c r="Z69" s="1041"/>
      <c r="AA69" s="1041">
        <v>7</v>
      </c>
      <c r="AB69" s="1041"/>
      <c r="AC69" s="1041"/>
      <c r="AD69" s="1041"/>
      <c r="AE69" s="1041"/>
      <c r="AF69" s="1041">
        <v>7</v>
      </c>
      <c r="AG69" s="1041"/>
      <c r="AH69" s="1041"/>
      <c r="AI69" s="1041"/>
      <c r="AJ69" s="1041"/>
      <c r="AK69" s="1041" t="s">
        <v>582</v>
      </c>
      <c r="AL69" s="1041"/>
      <c r="AM69" s="1041"/>
      <c r="AN69" s="1041"/>
      <c r="AO69" s="1041"/>
      <c r="AP69" s="1041">
        <v>747</v>
      </c>
      <c r="AQ69" s="1041"/>
      <c r="AR69" s="1041"/>
      <c r="AS69" s="1041"/>
      <c r="AT69" s="1041"/>
      <c r="AU69" s="1041">
        <v>22</v>
      </c>
      <c r="AV69" s="1041"/>
      <c r="AW69" s="1041"/>
      <c r="AX69" s="1041"/>
      <c r="AY69" s="1041"/>
      <c r="AZ69" s="1042"/>
      <c r="BA69" s="1042"/>
      <c r="BB69" s="1042"/>
      <c r="BC69" s="1042"/>
      <c r="BD69" s="1043"/>
      <c r="BE69" s="245"/>
      <c r="BF69" s="245"/>
      <c r="BG69" s="245"/>
      <c r="BH69" s="245"/>
      <c r="BI69" s="245"/>
      <c r="BJ69" s="245"/>
      <c r="BK69" s="245"/>
      <c r="BL69" s="245"/>
      <c r="BM69" s="245"/>
      <c r="BN69" s="245"/>
      <c r="BO69" s="245"/>
      <c r="BP69" s="245"/>
      <c r="BQ69" s="242">
        <v>63</v>
      </c>
      <c r="BR69" s="247"/>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1"/>
      <c r="DW69" s="1012"/>
      <c r="DX69" s="1012"/>
      <c r="DY69" s="1012"/>
      <c r="DZ69" s="1013"/>
      <c r="EA69" s="226"/>
    </row>
    <row r="70" spans="1:131" s="227" customFormat="1" ht="26.25" customHeight="1">
      <c r="A70" s="241">
        <v>3</v>
      </c>
      <c r="B70" s="1044" t="s">
        <v>571</v>
      </c>
      <c r="C70" s="1045"/>
      <c r="D70" s="1045"/>
      <c r="E70" s="1045"/>
      <c r="F70" s="1045"/>
      <c r="G70" s="1045"/>
      <c r="H70" s="1045"/>
      <c r="I70" s="1045"/>
      <c r="J70" s="1045"/>
      <c r="K70" s="1045"/>
      <c r="L70" s="1045"/>
      <c r="M70" s="1045"/>
      <c r="N70" s="1045"/>
      <c r="O70" s="1045"/>
      <c r="P70" s="1046"/>
      <c r="Q70" s="1047">
        <v>2138</v>
      </c>
      <c r="R70" s="1041"/>
      <c r="S70" s="1041"/>
      <c r="T70" s="1041"/>
      <c r="U70" s="1041"/>
      <c r="V70" s="1041">
        <v>1910</v>
      </c>
      <c r="W70" s="1041"/>
      <c r="X70" s="1041"/>
      <c r="Y70" s="1041"/>
      <c r="Z70" s="1041"/>
      <c r="AA70" s="1041">
        <v>228</v>
      </c>
      <c r="AB70" s="1041"/>
      <c r="AC70" s="1041"/>
      <c r="AD70" s="1041"/>
      <c r="AE70" s="1041"/>
      <c r="AF70" s="1041">
        <v>228</v>
      </c>
      <c r="AG70" s="1041"/>
      <c r="AH70" s="1041"/>
      <c r="AI70" s="1041"/>
      <c r="AJ70" s="1041"/>
      <c r="AK70" s="1041" t="s">
        <v>582</v>
      </c>
      <c r="AL70" s="1041"/>
      <c r="AM70" s="1041"/>
      <c r="AN70" s="1041"/>
      <c r="AO70" s="1041"/>
      <c r="AP70" s="1041">
        <v>887</v>
      </c>
      <c r="AQ70" s="1041"/>
      <c r="AR70" s="1041"/>
      <c r="AS70" s="1041"/>
      <c r="AT70" s="1041"/>
      <c r="AU70" s="1041">
        <v>19</v>
      </c>
      <c r="AV70" s="1041"/>
      <c r="AW70" s="1041"/>
      <c r="AX70" s="1041"/>
      <c r="AY70" s="1041"/>
      <c r="AZ70" s="1042"/>
      <c r="BA70" s="1042"/>
      <c r="BB70" s="1042"/>
      <c r="BC70" s="1042"/>
      <c r="BD70" s="1043"/>
      <c r="BE70" s="245"/>
      <c r="BF70" s="245"/>
      <c r="BG70" s="245"/>
      <c r="BH70" s="245"/>
      <c r="BI70" s="245"/>
      <c r="BJ70" s="245"/>
      <c r="BK70" s="245"/>
      <c r="BL70" s="245"/>
      <c r="BM70" s="245"/>
      <c r="BN70" s="245"/>
      <c r="BO70" s="245"/>
      <c r="BP70" s="245"/>
      <c r="BQ70" s="242">
        <v>64</v>
      </c>
      <c r="BR70" s="247"/>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1"/>
      <c r="DW70" s="1012"/>
      <c r="DX70" s="1012"/>
      <c r="DY70" s="1012"/>
      <c r="DZ70" s="1013"/>
      <c r="EA70" s="226"/>
    </row>
    <row r="71" spans="1:131" s="227" customFormat="1" ht="26.25" customHeight="1">
      <c r="A71" s="241">
        <v>4</v>
      </c>
      <c r="B71" s="1044" t="s">
        <v>572</v>
      </c>
      <c r="C71" s="1045"/>
      <c r="D71" s="1045"/>
      <c r="E71" s="1045"/>
      <c r="F71" s="1045"/>
      <c r="G71" s="1045"/>
      <c r="H71" s="1045"/>
      <c r="I71" s="1045"/>
      <c r="J71" s="1045"/>
      <c r="K71" s="1045"/>
      <c r="L71" s="1045"/>
      <c r="M71" s="1045"/>
      <c r="N71" s="1045"/>
      <c r="O71" s="1045"/>
      <c r="P71" s="1046"/>
      <c r="Q71" s="1047">
        <v>26</v>
      </c>
      <c r="R71" s="1041"/>
      <c r="S71" s="1041"/>
      <c r="T71" s="1041"/>
      <c r="U71" s="1041"/>
      <c r="V71" s="1041">
        <v>26</v>
      </c>
      <c r="W71" s="1041"/>
      <c r="X71" s="1041"/>
      <c r="Y71" s="1041"/>
      <c r="Z71" s="1041"/>
      <c r="AA71" s="1041">
        <v>0</v>
      </c>
      <c r="AB71" s="1041"/>
      <c r="AC71" s="1041"/>
      <c r="AD71" s="1041"/>
      <c r="AE71" s="1041"/>
      <c r="AF71" s="1041">
        <v>0</v>
      </c>
      <c r="AG71" s="1041"/>
      <c r="AH71" s="1041"/>
      <c r="AI71" s="1041"/>
      <c r="AJ71" s="1041"/>
      <c r="AK71" s="1041">
        <v>26</v>
      </c>
      <c r="AL71" s="1041"/>
      <c r="AM71" s="1041"/>
      <c r="AN71" s="1041"/>
      <c r="AO71" s="1041"/>
      <c r="AP71" s="1041" t="s">
        <v>582</v>
      </c>
      <c r="AQ71" s="1041"/>
      <c r="AR71" s="1041"/>
      <c r="AS71" s="1041"/>
      <c r="AT71" s="1041"/>
      <c r="AU71" s="1041" t="s">
        <v>585</v>
      </c>
      <c r="AV71" s="1041"/>
      <c r="AW71" s="1041"/>
      <c r="AX71" s="1041"/>
      <c r="AY71" s="1041"/>
      <c r="AZ71" s="1042"/>
      <c r="BA71" s="1042"/>
      <c r="BB71" s="1042"/>
      <c r="BC71" s="1042"/>
      <c r="BD71" s="1043"/>
      <c r="BE71" s="245"/>
      <c r="BF71" s="245"/>
      <c r="BG71" s="245"/>
      <c r="BH71" s="245"/>
      <c r="BI71" s="245"/>
      <c r="BJ71" s="245"/>
      <c r="BK71" s="245"/>
      <c r="BL71" s="245"/>
      <c r="BM71" s="245"/>
      <c r="BN71" s="245"/>
      <c r="BO71" s="245"/>
      <c r="BP71" s="245"/>
      <c r="BQ71" s="242">
        <v>65</v>
      </c>
      <c r="BR71" s="247"/>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1"/>
      <c r="DW71" s="1012"/>
      <c r="DX71" s="1012"/>
      <c r="DY71" s="1012"/>
      <c r="DZ71" s="1013"/>
      <c r="EA71" s="226"/>
    </row>
    <row r="72" spans="1:131" s="227" customFormat="1" ht="26.25" customHeight="1">
      <c r="A72" s="241">
        <v>5</v>
      </c>
      <c r="B72" s="1044" t="s">
        <v>573</v>
      </c>
      <c r="C72" s="1045"/>
      <c r="D72" s="1045"/>
      <c r="E72" s="1045"/>
      <c r="F72" s="1045"/>
      <c r="G72" s="1045"/>
      <c r="H72" s="1045"/>
      <c r="I72" s="1045"/>
      <c r="J72" s="1045"/>
      <c r="K72" s="1045"/>
      <c r="L72" s="1045"/>
      <c r="M72" s="1045"/>
      <c r="N72" s="1045"/>
      <c r="O72" s="1045"/>
      <c r="P72" s="1046"/>
      <c r="Q72" s="1047">
        <v>397</v>
      </c>
      <c r="R72" s="1041"/>
      <c r="S72" s="1041"/>
      <c r="T72" s="1041"/>
      <c r="U72" s="1041"/>
      <c r="V72" s="1041">
        <v>368</v>
      </c>
      <c r="W72" s="1041"/>
      <c r="X72" s="1041"/>
      <c r="Y72" s="1041"/>
      <c r="Z72" s="1041"/>
      <c r="AA72" s="1041">
        <v>29</v>
      </c>
      <c r="AB72" s="1041"/>
      <c r="AC72" s="1041"/>
      <c r="AD72" s="1041"/>
      <c r="AE72" s="1041"/>
      <c r="AF72" s="1041">
        <v>29</v>
      </c>
      <c r="AG72" s="1041"/>
      <c r="AH72" s="1041"/>
      <c r="AI72" s="1041"/>
      <c r="AJ72" s="1041"/>
      <c r="AK72" s="1041">
        <v>13</v>
      </c>
      <c r="AL72" s="1041"/>
      <c r="AM72" s="1041"/>
      <c r="AN72" s="1041"/>
      <c r="AO72" s="1041"/>
      <c r="AP72" s="1041" t="s">
        <v>583</v>
      </c>
      <c r="AQ72" s="1041"/>
      <c r="AR72" s="1041"/>
      <c r="AS72" s="1041"/>
      <c r="AT72" s="1041"/>
      <c r="AU72" s="1041" t="s">
        <v>586</v>
      </c>
      <c r="AV72" s="1041"/>
      <c r="AW72" s="1041"/>
      <c r="AX72" s="1041"/>
      <c r="AY72" s="1041"/>
      <c r="AZ72" s="1042"/>
      <c r="BA72" s="1042"/>
      <c r="BB72" s="1042"/>
      <c r="BC72" s="1042"/>
      <c r="BD72" s="1043"/>
      <c r="BE72" s="245"/>
      <c r="BF72" s="245"/>
      <c r="BG72" s="245"/>
      <c r="BH72" s="245"/>
      <c r="BI72" s="245"/>
      <c r="BJ72" s="245"/>
      <c r="BK72" s="245"/>
      <c r="BL72" s="245"/>
      <c r="BM72" s="245"/>
      <c r="BN72" s="245"/>
      <c r="BO72" s="245"/>
      <c r="BP72" s="245"/>
      <c r="BQ72" s="242">
        <v>66</v>
      </c>
      <c r="BR72" s="247"/>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1"/>
      <c r="DW72" s="1012"/>
      <c r="DX72" s="1012"/>
      <c r="DY72" s="1012"/>
      <c r="DZ72" s="1013"/>
      <c r="EA72" s="226"/>
    </row>
    <row r="73" spans="1:131" s="227" customFormat="1" ht="26.25" customHeight="1">
      <c r="A73" s="241">
        <v>6</v>
      </c>
      <c r="B73" s="1044" t="s">
        <v>574</v>
      </c>
      <c r="C73" s="1045"/>
      <c r="D73" s="1045"/>
      <c r="E73" s="1045"/>
      <c r="F73" s="1045"/>
      <c r="G73" s="1045"/>
      <c r="H73" s="1045"/>
      <c r="I73" s="1045"/>
      <c r="J73" s="1045"/>
      <c r="K73" s="1045"/>
      <c r="L73" s="1045"/>
      <c r="M73" s="1045"/>
      <c r="N73" s="1045"/>
      <c r="O73" s="1045"/>
      <c r="P73" s="1046"/>
      <c r="Q73" s="1047">
        <v>284</v>
      </c>
      <c r="R73" s="1041"/>
      <c r="S73" s="1041"/>
      <c r="T73" s="1041"/>
      <c r="U73" s="1041"/>
      <c r="V73" s="1041">
        <v>254</v>
      </c>
      <c r="W73" s="1041"/>
      <c r="X73" s="1041"/>
      <c r="Y73" s="1041"/>
      <c r="Z73" s="1041"/>
      <c r="AA73" s="1041">
        <v>30</v>
      </c>
      <c r="AB73" s="1041"/>
      <c r="AC73" s="1041"/>
      <c r="AD73" s="1041"/>
      <c r="AE73" s="1041"/>
      <c r="AF73" s="1041">
        <v>30</v>
      </c>
      <c r="AG73" s="1041"/>
      <c r="AH73" s="1041"/>
      <c r="AI73" s="1041"/>
      <c r="AJ73" s="1041"/>
      <c r="AK73" s="1041" t="s">
        <v>582</v>
      </c>
      <c r="AL73" s="1041"/>
      <c r="AM73" s="1041"/>
      <c r="AN73" s="1041"/>
      <c r="AO73" s="1041"/>
      <c r="AP73" s="1041" t="s">
        <v>582</v>
      </c>
      <c r="AQ73" s="1041"/>
      <c r="AR73" s="1041"/>
      <c r="AS73" s="1041"/>
      <c r="AT73" s="1041"/>
      <c r="AU73" s="1041" t="s">
        <v>586</v>
      </c>
      <c r="AV73" s="1041"/>
      <c r="AW73" s="1041"/>
      <c r="AX73" s="1041"/>
      <c r="AY73" s="1041"/>
      <c r="AZ73" s="1042"/>
      <c r="BA73" s="1042"/>
      <c r="BB73" s="1042"/>
      <c r="BC73" s="1042"/>
      <c r="BD73" s="1043"/>
      <c r="BE73" s="245"/>
      <c r="BF73" s="245"/>
      <c r="BG73" s="245"/>
      <c r="BH73" s="245"/>
      <c r="BI73" s="245"/>
      <c r="BJ73" s="245"/>
      <c r="BK73" s="245"/>
      <c r="BL73" s="245"/>
      <c r="BM73" s="245"/>
      <c r="BN73" s="245"/>
      <c r="BO73" s="245"/>
      <c r="BP73" s="245"/>
      <c r="BQ73" s="242">
        <v>67</v>
      </c>
      <c r="BR73" s="247"/>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1"/>
      <c r="DW73" s="1012"/>
      <c r="DX73" s="1012"/>
      <c r="DY73" s="1012"/>
      <c r="DZ73" s="1013"/>
      <c r="EA73" s="226"/>
    </row>
    <row r="74" spans="1:131" s="227" customFormat="1" ht="26.25" customHeight="1">
      <c r="A74" s="241">
        <v>7</v>
      </c>
      <c r="B74" s="1044" t="s">
        <v>584</v>
      </c>
      <c r="C74" s="1045"/>
      <c r="D74" s="1045"/>
      <c r="E74" s="1045"/>
      <c r="F74" s="1045"/>
      <c r="G74" s="1045"/>
      <c r="H74" s="1045"/>
      <c r="I74" s="1045"/>
      <c r="J74" s="1045"/>
      <c r="K74" s="1045"/>
      <c r="L74" s="1045"/>
      <c r="M74" s="1045"/>
      <c r="N74" s="1045"/>
      <c r="O74" s="1045"/>
      <c r="P74" s="1046"/>
      <c r="Q74" s="1047">
        <v>290289</v>
      </c>
      <c r="R74" s="1041"/>
      <c r="S74" s="1041"/>
      <c r="T74" s="1041"/>
      <c r="U74" s="1041"/>
      <c r="V74" s="1041">
        <v>278734</v>
      </c>
      <c r="W74" s="1041"/>
      <c r="X74" s="1041"/>
      <c r="Y74" s="1041"/>
      <c r="Z74" s="1041"/>
      <c r="AA74" s="1041">
        <v>11555</v>
      </c>
      <c r="AB74" s="1041"/>
      <c r="AC74" s="1041"/>
      <c r="AD74" s="1041"/>
      <c r="AE74" s="1041"/>
      <c r="AF74" s="1041">
        <v>11555</v>
      </c>
      <c r="AG74" s="1041"/>
      <c r="AH74" s="1041"/>
      <c r="AI74" s="1041"/>
      <c r="AJ74" s="1041"/>
      <c r="AK74" s="1041" t="s">
        <v>582</v>
      </c>
      <c r="AL74" s="1041"/>
      <c r="AM74" s="1041"/>
      <c r="AN74" s="1041"/>
      <c r="AO74" s="1041"/>
      <c r="AP74" s="1041" t="s">
        <v>582</v>
      </c>
      <c r="AQ74" s="1041"/>
      <c r="AR74" s="1041"/>
      <c r="AS74" s="1041"/>
      <c r="AT74" s="1041"/>
      <c r="AU74" s="1041" t="s">
        <v>586</v>
      </c>
      <c r="AV74" s="1041"/>
      <c r="AW74" s="1041"/>
      <c r="AX74" s="1041"/>
      <c r="AY74" s="1041"/>
      <c r="AZ74" s="1042"/>
      <c r="BA74" s="1042"/>
      <c r="BB74" s="1042"/>
      <c r="BC74" s="1042"/>
      <c r="BD74" s="1043"/>
      <c r="BE74" s="245"/>
      <c r="BF74" s="245"/>
      <c r="BG74" s="245"/>
      <c r="BH74" s="245"/>
      <c r="BI74" s="245"/>
      <c r="BJ74" s="245"/>
      <c r="BK74" s="245"/>
      <c r="BL74" s="245"/>
      <c r="BM74" s="245"/>
      <c r="BN74" s="245"/>
      <c r="BO74" s="245"/>
      <c r="BP74" s="245"/>
      <c r="BQ74" s="242">
        <v>68</v>
      </c>
      <c r="BR74" s="247"/>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1"/>
      <c r="DW74" s="1012"/>
      <c r="DX74" s="1012"/>
      <c r="DY74" s="1012"/>
      <c r="DZ74" s="1013"/>
      <c r="EA74" s="226"/>
    </row>
    <row r="75" spans="1:131" s="227" customFormat="1" ht="26.25" customHeight="1">
      <c r="A75" s="241">
        <v>8</v>
      </c>
      <c r="B75" s="1044"/>
      <c r="C75" s="1045"/>
      <c r="D75" s="1045"/>
      <c r="E75" s="1045"/>
      <c r="F75" s="1045"/>
      <c r="G75" s="1045"/>
      <c r="H75" s="1045"/>
      <c r="I75" s="1045"/>
      <c r="J75" s="1045"/>
      <c r="K75" s="1045"/>
      <c r="L75" s="1045"/>
      <c r="M75" s="1045"/>
      <c r="N75" s="1045"/>
      <c r="O75" s="1045"/>
      <c r="P75" s="1046"/>
      <c r="Q75" s="1048"/>
      <c r="R75" s="1049"/>
      <c r="S75" s="1049"/>
      <c r="T75" s="1049"/>
      <c r="U75" s="1050"/>
      <c r="V75" s="1051"/>
      <c r="W75" s="1049"/>
      <c r="X75" s="1049"/>
      <c r="Y75" s="1049"/>
      <c r="Z75" s="1050"/>
      <c r="AA75" s="1051"/>
      <c r="AB75" s="1049"/>
      <c r="AC75" s="1049"/>
      <c r="AD75" s="1049"/>
      <c r="AE75" s="1050"/>
      <c r="AF75" s="1051"/>
      <c r="AG75" s="1049"/>
      <c r="AH75" s="1049"/>
      <c r="AI75" s="1049"/>
      <c r="AJ75" s="1050"/>
      <c r="AK75" s="1051"/>
      <c r="AL75" s="1049"/>
      <c r="AM75" s="1049"/>
      <c r="AN75" s="1049"/>
      <c r="AO75" s="1050"/>
      <c r="AP75" s="1051"/>
      <c r="AQ75" s="1049"/>
      <c r="AR75" s="1049"/>
      <c r="AS75" s="1049"/>
      <c r="AT75" s="1050"/>
      <c r="AU75" s="1051"/>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1"/>
      <c r="DW75" s="1012"/>
      <c r="DX75" s="1012"/>
      <c r="DY75" s="1012"/>
      <c r="DZ75" s="1013"/>
      <c r="EA75" s="226"/>
    </row>
    <row r="76" spans="1:131" s="227" customFormat="1" ht="26.25" customHeight="1">
      <c r="A76" s="241">
        <v>9</v>
      </c>
      <c r="B76" s="1044"/>
      <c r="C76" s="1045"/>
      <c r="D76" s="1045"/>
      <c r="E76" s="1045"/>
      <c r="F76" s="1045"/>
      <c r="G76" s="1045"/>
      <c r="H76" s="1045"/>
      <c r="I76" s="1045"/>
      <c r="J76" s="1045"/>
      <c r="K76" s="1045"/>
      <c r="L76" s="1045"/>
      <c r="M76" s="1045"/>
      <c r="N76" s="1045"/>
      <c r="O76" s="1045"/>
      <c r="P76" s="1046"/>
      <c r="Q76" s="1048"/>
      <c r="R76" s="1049"/>
      <c r="S76" s="1049"/>
      <c r="T76" s="1049"/>
      <c r="U76" s="1050"/>
      <c r="V76" s="1051"/>
      <c r="W76" s="1049"/>
      <c r="X76" s="1049"/>
      <c r="Y76" s="1049"/>
      <c r="Z76" s="1050"/>
      <c r="AA76" s="1051"/>
      <c r="AB76" s="1049"/>
      <c r="AC76" s="1049"/>
      <c r="AD76" s="1049"/>
      <c r="AE76" s="1050"/>
      <c r="AF76" s="1051"/>
      <c r="AG76" s="1049"/>
      <c r="AH76" s="1049"/>
      <c r="AI76" s="1049"/>
      <c r="AJ76" s="1050"/>
      <c r="AK76" s="1051"/>
      <c r="AL76" s="1049"/>
      <c r="AM76" s="1049"/>
      <c r="AN76" s="1049"/>
      <c r="AO76" s="1050"/>
      <c r="AP76" s="1051"/>
      <c r="AQ76" s="1049"/>
      <c r="AR76" s="1049"/>
      <c r="AS76" s="1049"/>
      <c r="AT76" s="1050"/>
      <c r="AU76" s="1051"/>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1"/>
      <c r="DW76" s="1012"/>
      <c r="DX76" s="1012"/>
      <c r="DY76" s="1012"/>
      <c r="DZ76" s="1013"/>
      <c r="EA76" s="226"/>
    </row>
    <row r="77" spans="1:131" s="227" customFormat="1" ht="26.25" customHeight="1">
      <c r="A77" s="241">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1"/>
      <c r="DW77" s="1012"/>
      <c r="DX77" s="1012"/>
      <c r="DY77" s="1012"/>
      <c r="DZ77" s="1013"/>
      <c r="EA77" s="226"/>
    </row>
    <row r="78" spans="1:131" s="227" customFormat="1" ht="26.25" customHeight="1">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1"/>
      <c r="DW78" s="1012"/>
      <c r="DX78" s="1012"/>
      <c r="DY78" s="1012"/>
      <c r="DZ78" s="1013"/>
      <c r="EA78" s="226"/>
    </row>
    <row r="79" spans="1:131" s="227" customFormat="1" ht="26.25" customHeight="1">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1"/>
      <c r="DW79" s="1012"/>
      <c r="DX79" s="1012"/>
      <c r="DY79" s="1012"/>
      <c r="DZ79" s="1013"/>
      <c r="EA79" s="226"/>
    </row>
    <row r="80" spans="1:131" s="227" customFormat="1" ht="26.25" customHeight="1">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1"/>
      <c r="DW80" s="1012"/>
      <c r="DX80" s="1012"/>
      <c r="DY80" s="1012"/>
      <c r="DZ80" s="1013"/>
      <c r="EA80" s="226"/>
    </row>
    <row r="81" spans="1:131" s="227" customFormat="1" ht="26.25" customHeight="1">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1"/>
      <c r="DW81" s="1012"/>
      <c r="DX81" s="1012"/>
      <c r="DY81" s="1012"/>
      <c r="DZ81" s="1013"/>
      <c r="EA81" s="226"/>
    </row>
    <row r="82" spans="1:131" s="227" customFormat="1" ht="26.25" customHeight="1">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1"/>
      <c r="DW82" s="1012"/>
      <c r="DX82" s="1012"/>
      <c r="DY82" s="1012"/>
      <c r="DZ82" s="1013"/>
      <c r="EA82" s="226"/>
    </row>
    <row r="83" spans="1:131" s="227" customFormat="1" ht="26.25" customHeight="1">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1"/>
      <c r="DW83" s="1012"/>
      <c r="DX83" s="1012"/>
      <c r="DY83" s="1012"/>
      <c r="DZ83" s="1013"/>
      <c r="EA83" s="226"/>
    </row>
    <row r="84" spans="1:131" s="227" customFormat="1" ht="26.25" customHeight="1">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1"/>
      <c r="DW84" s="1012"/>
      <c r="DX84" s="1012"/>
      <c r="DY84" s="1012"/>
      <c r="DZ84" s="1013"/>
      <c r="EA84" s="226"/>
    </row>
    <row r="85" spans="1:131" s="227" customFormat="1" ht="26.25" customHeight="1">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1"/>
      <c r="DW85" s="1012"/>
      <c r="DX85" s="1012"/>
      <c r="DY85" s="1012"/>
      <c r="DZ85" s="1013"/>
      <c r="EA85" s="226"/>
    </row>
    <row r="86" spans="1:131" s="227" customFormat="1" ht="26.25" customHeight="1">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1"/>
      <c r="DW86" s="1012"/>
      <c r="DX86" s="1012"/>
      <c r="DY86" s="1012"/>
      <c r="DZ86" s="1013"/>
      <c r="EA86" s="226"/>
    </row>
    <row r="87" spans="1:131" s="227" customFormat="1" ht="26.25" customHeight="1">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1"/>
      <c r="DW87" s="1012"/>
      <c r="DX87" s="1012"/>
      <c r="DY87" s="1012"/>
      <c r="DZ87" s="1013"/>
      <c r="EA87" s="226"/>
    </row>
    <row r="88" spans="1:131" s="227" customFormat="1" ht="26.25" customHeight="1" thickBot="1">
      <c r="A88" s="244" t="s">
        <v>377</v>
      </c>
      <c r="B88" s="1014" t="s">
        <v>409</v>
      </c>
      <c r="C88" s="1015"/>
      <c r="D88" s="1015"/>
      <c r="E88" s="1015"/>
      <c r="F88" s="1015"/>
      <c r="G88" s="1015"/>
      <c r="H88" s="1015"/>
      <c r="I88" s="1015"/>
      <c r="J88" s="1015"/>
      <c r="K88" s="1015"/>
      <c r="L88" s="1015"/>
      <c r="M88" s="1015"/>
      <c r="N88" s="1015"/>
      <c r="O88" s="1015"/>
      <c r="P88" s="1016"/>
      <c r="Q88" s="1032"/>
      <c r="R88" s="1033"/>
      <c r="S88" s="1033"/>
      <c r="T88" s="1033"/>
      <c r="U88" s="1033"/>
      <c r="V88" s="1033"/>
      <c r="W88" s="1033"/>
      <c r="X88" s="1033"/>
      <c r="Y88" s="1033"/>
      <c r="Z88" s="1033"/>
      <c r="AA88" s="1033"/>
      <c r="AB88" s="1033"/>
      <c r="AC88" s="1033"/>
      <c r="AD88" s="1033"/>
      <c r="AE88" s="1033"/>
      <c r="AF88" s="1029"/>
      <c r="AG88" s="1029"/>
      <c r="AH88" s="1029"/>
      <c r="AI88" s="1029"/>
      <c r="AJ88" s="1029"/>
      <c r="AK88" s="1033"/>
      <c r="AL88" s="1033"/>
      <c r="AM88" s="1033"/>
      <c r="AN88" s="1033"/>
      <c r="AO88" s="1033"/>
      <c r="AP88" s="1029"/>
      <c r="AQ88" s="1029"/>
      <c r="AR88" s="1029"/>
      <c r="AS88" s="1029"/>
      <c r="AT88" s="1029"/>
      <c r="AU88" s="1029"/>
      <c r="AV88" s="1029"/>
      <c r="AW88" s="1029"/>
      <c r="AX88" s="1029"/>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1"/>
      <c r="DW88" s="1012"/>
      <c r="DX88" s="1012"/>
      <c r="DY88" s="1012"/>
      <c r="DZ88" s="1013"/>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1"/>
      <c r="DW89" s="1012"/>
      <c r="DX89" s="1012"/>
      <c r="DY89" s="1012"/>
      <c r="DZ89" s="1013"/>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1"/>
      <c r="DW90" s="1012"/>
      <c r="DX90" s="1012"/>
      <c r="DY90" s="1012"/>
      <c r="DZ90" s="1013"/>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1"/>
      <c r="DW91" s="1012"/>
      <c r="DX91" s="1012"/>
      <c r="DY91" s="1012"/>
      <c r="DZ91" s="1013"/>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1"/>
      <c r="DW92" s="1012"/>
      <c r="DX92" s="1012"/>
      <c r="DY92" s="1012"/>
      <c r="DZ92" s="1013"/>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1"/>
      <c r="DW93" s="1012"/>
      <c r="DX93" s="1012"/>
      <c r="DY93" s="1012"/>
      <c r="DZ93" s="1013"/>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1"/>
      <c r="DW94" s="1012"/>
      <c r="DX94" s="1012"/>
      <c r="DY94" s="1012"/>
      <c r="DZ94" s="1013"/>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1"/>
      <c r="DW95" s="1012"/>
      <c r="DX95" s="1012"/>
      <c r="DY95" s="1012"/>
      <c r="DZ95" s="1013"/>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1"/>
      <c r="DW96" s="1012"/>
      <c r="DX96" s="1012"/>
      <c r="DY96" s="1012"/>
      <c r="DZ96" s="1013"/>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1"/>
      <c r="DW97" s="1012"/>
      <c r="DX97" s="1012"/>
      <c r="DY97" s="1012"/>
      <c r="DZ97" s="1013"/>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1"/>
      <c r="DW98" s="1012"/>
      <c r="DX98" s="1012"/>
      <c r="DY98" s="1012"/>
      <c r="DZ98" s="1013"/>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1"/>
      <c r="DW99" s="1012"/>
      <c r="DX99" s="1012"/>
      <c r="DY99" s="1012"/>
      <c r="DZ99" s="1013"/>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1"/>
      <c r="DW100" s="1012"/>
      <c r="DX100" s="1012"/>
      <c r="DY100" s="1012"/>
      <c r="DZ100" s="1013"/>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1"/>
      <c r="DW101" s="1012"/>
      <c r="DX101" s="1012"/>
      <c r="DY101" s="1012"/>
      <c r="DZ101" s="1013"/>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4" t="s">
        <v>410</v>
      </c>
      <c r="BS102" s="1015"/>
      <c r="BT102" s="1015"/>
      <c r="BU102" s="1015"/>
      <c r="BV102" s="1015"/>
      <c r="BW102" s="1015"/>
      <c r="BX102" s="1015"/>
      <c r="BY102" s="1015"/>
      <c r="BZ102" s="1015"/>
      <c r="CA102" s="1015"/>
      <c r="CB102" s="1015"/>
      <c r="CC102" s="1015"/>
      <c r="CD102" s="1015"/>
      <c r="CE102" s="1015"/>
      <c r="CF102" s="1015"/>
      <c r="CG102" s="1016"/>
      <c r="CH102" s="1017"/>
      <c r="CI102" s="1018"/>
      <c r="CJ102" s="1018"/>
      <c r="CK102" s="1018"/>
      <c r="CL102" s="1019"/>
      <c r="CM102" s="1017"/>
      <c r="CN102" s="1018"/>
      <c r="CO102" s="1018"/>
      <c r="CP102" s="1018"/>
      <c r="CQ102" s="1019"/>
      <c r="CR102" s="1020">
        <v>12</v>
      </c>
      <c r="CS102" s="1021"/>
      <c r="CT102" s="1021"/>
      <c r="CU102" s="1021"/>
      <c r="CV102" s="1022"/>
      <c r="CW102" s="1020">
        <v>1</v>
      </c>
      <c r="CX102" s="1021"/>
      <c r="CY102" s="1021"/>
      <c r="CZ102" s="1021"/>
      <c r="DA102" s="1022"/>
      <c r="DB102" s="1020">
        <v>7</v>
      </c>
      <c r="DC102" s="1021"/>
      <c r="DD102" s="1021"/>
      <c r="DE102" s="1021"/>
      <c r="DF102" s="1022"/>
      <c r="DG102" s="1020" t="s">
        <v>593</v>
      </c>
      <c r="DH102" s="1021"/>
      <c r="DI102" s="1021"/>
      <c r="DJ102" s="1021"/>
      <c r="DK102" s="1022"/>
      <c r="DL102" s="1020" t="s">
        <v>594</v>
      </c>
      <c r="DM102" s="1021"/>
      <c r="DN102" s="1021"/>
      <c r="DO102" s="1021"/>
      <c r="DP102" s="1022"/>
      <c r="DQ102" s="1020" t="s">
        <v>589</v>
      </c>
      <c r="DR102" s="1021"/>
      <c r="DS102" s="1021"/>
      <c r="DT102" s="1021"/>
      <c r="DU102" s="1022"/>
      <c r="DV102" s="1003"/>
      <c r="DW102" s="1004"/>
      <c r="DX102" s="1004"/>
      <c r="DY102" s="1004"/>
      <c r="DZ102" s="100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6" t="s">
        <v>411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7" t="s">
        <v>412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8" t="s">
        <v>415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416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6" customFormat="1" ht="26.25" customHeight="1">
      <c r="A109" s="963" t="s">
        <v>417</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418</v>
      </c>
      <c r="AB109" s="964"/>
      <c r="AC109" s="964"/>
      <c r="AD109" s="964"/>
      <c r="AE109" s="965"/>
      <c r="AF109" s="966" t="s">
        <v>297</v>
      </c>
      <c r="AG109" s="964"/>
      <c r="AH109" s="964"/>
      <c r="AI109" s="964"/>
      <c r="AJ109" s="965"/>
      <c r="AK109" s="966" t="s">
        <v>296</v>
      </c>
      <c r="AL109" s="964"/>
      <c r="AM109" s="964"/>
      <c r="AN109" s="964"/>
      <c r="AO109" s="965"/>
      <c r="AP109" s="966" t="s">
        <v>419</v>
      </c>
      <c r="AQ109" s="964"/>
      <c r="AR109" s="964"/>
      <c r="AS109" s="964"/>
      <c r="AT109" s="995"/>
      <c r="AU109" s="963" t="s">
        <v>417</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418</v>
      </c>
      <c r="BR109" s="964"/>
      <c r="BS109" s="964"/>
      <c r="BT109" s="964"/>
      <c r="BU109" s="965"/>
      <c r="BV109" s="966" t="s">
        <v>297</v>
      </c>
      <c r="BW109" s="964"/>
      <c r="BX109" s="964"/>
      <c r="BY109" s="964"/>
      <c r="BZ109" s="965"/>
      <c r="CA109" s="966" t="s">
        <v>296</v>
      </c>
      <c r="CB109" s="964"/>
      <c r="CC109" s="964"/>
      <c r="CD109" s="964"/>
      <c r="CE109" s="965"/>
      <c r="CF109" s="1002" t="s">
        <v>419</v>
      </c>
      <c r="CG109" s="1002"/>
      <c r="CH109" s="1002"/>
      <c r="CI109" s="1002"/>
      <c r="CJ109" s="1002"/>
      <c r="CK109" s="966" t="s">
        <v>420</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418</v>
      </c>
      <c r="DH109" s="964"/>
      <c r="DI109" s="964"/>
      <c r="DJ109" s="964"/>
      <c r="DK109" s="965"/>
      <c r="DL109" s="966" t="s">
        <v>297</v>
      </c>
      <c r="DM109" s="964"/>
      <c r="DN109" s="964"/>
      <c r="DO109" s="964"/>
      <c r="DP109" s="965"/>
      <c r="DQ109" s="966" t="s">
        <v>296</v>
      </c>
      <c r="DR109" s="964"/>
      <c r="DS109" s="964"/>
      <c r="DT109" s="964"/>
      <c r="DU109" s="965"/>
      <c r="DV109" s="966" t="s">
        <v>419</v>
      </c>
      <c r="DW109" s="964"/>
      <c r="DX109" s="964"/>
      <c r="DY109" s="964"/>
      <c r="DZ109" s="995"/>
    </row>
    <row r="110" spans="1:131" s="226" customFormat="1" ht="26.25" customHeight="1">
      <c r="A110" s="866" t="s">
        <v>421</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56">
        <v>353002</v>
      </c>
      <c r="AB110" s="957"/>
      <c r="AC110" s="957"/>
      <c r="AD110" s="957"/>
      <c r="AE110" s="958"/>
      <c r="AF110" s="959">
        <v>333526</v>
      </c>
      <c r="AG110" s="957"/>
      <c r="AH110" s="957"/>
      <c r="AI110" s="957"/>
      <c r="AJ110" s="958"/>
      <c r="AK110" s="959">
        <v>341204</v>
      </c>
      <c r="AL110" s="957"/>
      <c r="AM110" s="957"/>
      <c r="AN110" s="957"/>
      <c r="AO110" s="958"/>
      <c r="AP110" s="960">
        <v>22.5</v>
      </c>
      <c r="AQ110" s="961"/>
      <c r="AR110" s="961"/>
      <c r="AS110" s="961"/>
      <c r="AT110" s="962"/>
      <c r="AU110" s="996" t="s">
        <v>67</v>
      </c>
      <c r="AV110" s="997"/>
      <c r="AW110" s="997"/>
      <c r="AX110" s="997"/>
      <c r="AY110" s="997"/>
      <c r="AZ110" s="922" t="s">
        <v>422</v>
      </c>
      <c r="BA110" s="867"/>
      <c r="BB110" s="867"/>
      <c r="BC110" s="867"/>
      <c r="BD110" s="867"/>
      <c r="BE110" s="867"/>
      <c r="BF110" s="867"/>
      <c r="BG110" s="867"/>
      <c r="BH110" s="867"/>
      <c r="BI110" s="867"/>
      <c r="BJ110" s="867"/>
      <c r="BK110" s="867"/>
      <c r="BL110" s="867"/>
      <c r="BM110" s="867"/>
      <c r="BN110" s="867"/>
      <c r="BO110" s="867"/>
      <c r="BP110" s="868"/>
      <c r="BQ110" s="923">
        <v>3104351</v>
      </c>
      <c r="BR110" s="904"/>
      <c r="BS110" s="904"/>
      <c r="BT110" s="904"/>
      <c r="BU110" s="904"/>
      <c r="BV110" s="904">
        <v>3318613</v>
      </c>
      <c r="BW110" s="904"/>
      <c r="BX110" s="904"/>
      <c r="BY110" s="904"/>
      <c r="BZ110" s="904"/>
      <c r="CA110" s="904">
        <v>3369853</v>
      </c>
      <c r="CB110" s="904"/>
      <c r="CC110" s="904"/>
      <c r="CD110" s="904"/>
      <c r="CE110" s="904"/>
      <c r="CF110" s="928">
        <v>221.8</v>
      </c>
      <c r="CG110" s="929"/>
      <c r="CH110" s="929"/>
      <c r="CI110" s="929"/>
      <c r="CJ110" s="929"/>
      <c r="CK110" s="992" t="s">
        <v>423</v>
      </c>
      <c r="CL110" s="878"/>
      <c r="CM110" s="953" t="s">
        <v>424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23" t="s">
        <v>425</v>
      </c>
      <c r="DH110" s="904"/>
      <c r="DI110" s="904"/>
      <c r="DJ110" s="904"/>
      <c r="DK110" s="904"/>
      <c r="DL110" s="904" t="s">
        <v>426</v>
      </c>
      <c r="DM110" s="904"/>
      <c r="DN110" s="904"/>
      <c r="DO110" s="904"/>
      <c r="DP110" s="904"/>
      <c r="DQ110" s="904" t="s">
        <v>427</v>
      </c>
      <c r="DR110" s="904"/>
      <c r="DS110" s="904"/>
      <c r="DT110" s="904"/>
      <c r="DU110" s="904"/>
      <c r="DV110" s="905" t="s">
        <v>379</v>
      </c>
      <c r="DW110" s="905"/>
      <c r="DX110" s="905"/>
      <c r="DY110" s="905"/>
      <c r="DZ110" s="906"/>
    </row>
    <row r="111" spans="1:131" s="226" customFormat="1" ht="26.25" customHeight="1">
      <c r="A111" s="833" t="s">
        <v>428</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991"/>
      <c r="AA111" s="984" t="s">
        <v>429</v>
      </c>
      <c r="AB111" s="985"/>
      <c r="AC111" s="985"/>
      <c r="AD111" s="985"/>
      <c r="AE111" s="986"/>
      <c r="AF111" s="987" t="s">
        <v>430</v>
      </c>
      <c r="AG111" s="985"/>
      <c r="AH111" s="985"/>
      <c r="AI111" s="985"/>
      <c r="AJ111" s="986"/>
      <c r="AK111" s="987" t="s">
        <v>431</v>
      </c>
      <c r="AL111" s="985"/>
      <c r="AM111" s="985"/>
      <c r="AN111" s="985"/>
      <c r="AO111" s="986"/>
      <c r="AP111" s="988" t="s">
        <v>425</v>
      </c>
      <c r="AQ111" s="989"/>
      <c r="AR111" s="989"/>
      <c r="AS111" s="989"/>
      <c r="AT111" s="990"/>
      <c r="AU111" s="998"/>
      <c r="AV111" s="999"/>
      <c r="AW111" s="999"/>
      <c r="AX111" s="999"/>
      <c r="AY111" s="999"/>
      <c r="AZ111" s="874" t="s">
        <v>432</v>
      </c>
      <c r="BA111" s="809"/>
      <c r="BB111" s="809"/>
      <c r="BC111" s="809"/>
      <c r="BD111" s="809"/>
      <c r="BE111" s="809"/>
      <c r="BF111" s="809"/>
      <c r="BG111" s="809"/>
      <c r="BH111" s="809"/>
      <c r="BI111" s="809"/>
      <c r="BJ111" s="809"/>
      <c r="BK111" s="809"/>
      <c r="BL111" s="809"/>
      <c r="BM111" s="809"/>
      <c r="BN111" s="809"/>
      <c r="BO111" s="809"/>
      <c r="BP111" s="810"/>
      <c r="BQ111" s="875" t="s">
        <v>425</v>
      </c>
      <c r="BR111" s="876"/>
      <c r="BS111" s="876"/>
      <c r="BT111" s="876"/>
      <c r="BU111" s="876"/>
      <c r="BV111" s="876" t="s">
        <v>124</v>
      </c>
      <c r="BW111" s="876"/>
      <c r="BX111" s="876"/>
      <c r="BY111" s="876"/>
      <c r="BZ111" s="876"/>
      <c r="CA111" s="876" t="s">
        <v>430</v>
      </c>
      <c r="CB111" s="876"/>
      <c r="CC111" s="876"/>
      <c r="CD111" s="876"/>
      <c r="CE111" s="876"/>
      <c r="CF111" s="937" t="s">
        <v>399</v>
      </c>
      <c r="CG111" s="938"/>
      <c r="CH111" s="938"/>
      <c r="CI111" s="938"/>
      <c r="CJ111" s="938"/>
      <c r="CK111" s="993"/>
      <c r="CL111" s="880"/>
      <c r="CM111" s="883" t="s">
        <v>433</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75" t="s">
        <v>431</v>
      </c>
      <c r="DH111" s="876"/>
      <c r="DI111" s="876"/>
      <c r="DJ111" s="876"/>
      <c r="DK111" s="876"/>
      <c r="DL111" s="876" t="s">
        <v>430</v>
      </c>
      <c r="DM111" s="876"/>
      <c r="DN111" s="876"/>
      <c r="DO111" s="876"/>
      <c r="DP111" s="876"/>
      <c r="DQ111" s="876" t="s">
        <v>124</v>
      </c>
      <c r="DR111" s="876"/>
      <c r="DS111" s="876"/>
      <c r="DT111" s="876"/>
      <c r="DU111" s="876"/>
      <c r="DV111" s="853" t="s">
        <v>124</v>
      </c>
      <c r="DW111" s="853"/>
      <c r="DX111" s="853"/>
      <c r="DY111" s="853"/>
      <c r="DZ111" s="854"/>
    </row>
    <row r="112" spans="1:131" s="226" customFormat="1" ht="26.25" customHeight="1">
      <c r="A112" s="978" t="s">
        <v>434</v>
      </c>
      <c r="B112" s="979"/>
      <c r="C112" s="809" t="s">
        <v>435</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38" t="s">
        <v>425</v>
      </c>
      <c r="AB112" s="839"/>
      <c r="AC112" s="839"/>
      <c r="AD112" s="839"/>
      <c r="AE112" s="840"/>
      <c r="AF112" s="841" t="s">
        <v>379</v>
      </c>
      <c r="AG112" s="839"/>
      <c r="AH112" s="839"/>
      <c r="AI112" s="839"/>
      <c r="AJ112" s="840"/>
      <c r="AK112" s="841" t="s">
        <v>425</v>
      </c>
      <c r="AL112" s="839"/>
      <c r="AM112" s="839"/>
      <c r="AN112" s="839"/>
      <c r="AO112" s="840"/>
      <c r="AP112" s="886" t="s">
        <v>425</v>
      </c>
      <c r="AQ112" s="887"/>
      <c r="AR112" s="887"/>
      <c r="AS112" s="887"/>
      <c r="AT112" s="888"/>
      <c r="AU112" s="998"/>
      <c r="AV112" s="999"/>
      <c r="AW112" s="999"/>
      <c r="AX112" s="999"/>
      <c r="AY112" s="999"/>
      <c r="AZ112" s="874" t="s">
        <v>436</v>
      </c>
      <c r="BA112" s="809"/>
      <c r="BB112" s="809"/>
      <c r="BC112" s="809"/>
      <c r="BD112" s="809"/>
      <c r="BE112" s="809"/>
      <c r="BF112" s="809"/>
      <c r="BG112" s="809"/>
      <c r="BH112" s="809"/>
      <c r="BI112" s="809"/>
      <c r="BJ112" s="809"/>
      <c r="BK112" s="809"/>
      <c r="BL112" s="809"/>
      <c r="BM112" s="809"/>
      <c r="BN112" s="809"/>
      <c r="BO112" s="809"/>
      <c r="BP112" s="810"/>
      <c r="BQ112" s="875">
        <v>1413516</v>
      </c>
      <c r="BR112" s="876"/>
      <c r="BS112" s="876"/>
      <c r="BT112" s="876"/>
      <c r="BU112" s="876"/>
      <c r="BV112" s="876">
        <v>1363495</v>
      </c>
      <c r="BW112" s="876"/>
      <c r="BX112" s="876"/>
      <c r="BY112" s="876"/>
      <c r="BZ112" s="876"/>
      <c r="CA112" s="876">
        <v>1268373</v>
      </c>
      <c r="CB112" s="876"/>
      <c r="CC112" s="876"/>
      <c r="CD112" s="876"/>
      <c r="CE112" s="876"/>
      <c r="CF112" s="937">
        <v>83.5</v>
      </c>
      <c r="CG112" s="938"/>
      <c r="CH112" s="938"/>
      <c r="CI112" s="938"/>
      <c r="CJ112" s="938"/>
      <c r="CK112" s="993"/>
      <c r="CL112" s="880"/>
      <c r="CM112" s="883" t="s">
        <v>437</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75" t="s">
        <v>425</v>
      </c>
      <c r="DH112" s="876"/>
      <c r="DI112" s="876"/>
      <c r="DJ112" s="876"/>
      <c r="DK112" s="876"/>
      <c r="DL112" s="876" t="s">
        <v>425</v>
      </c>
      <c r="DM112" s="876"/>
      <c r="DN112" s="876"/>
      <c r="DO112" s="876"/>
      <c r="DP112" s="876"/>
      <c r="DQ112" s="876" t="s">
        <v>399</v>
      </c>
      <c r="DR112" s="876"/>
      <c r="DS112" s="876"/>
      <c r="DT112" s="876"/>
      <c r="DU112" s="876"/>
      <c r="DV112" s="853" t="s">
        <v>426</v>
      </c>
      <c r="DW112" s="853"/>
      <c r="DX112" s="853"/>
      <c r="DY112" s="853"/>
      <c r="DZ112" s="854"/>
    </row>
    <row r="113" spans="1:130" s="226" customFormat="1" ht="26.25" customHeight="1">
      <c r="A113" s="980"/>
      <c r="B113" s="981"/>
      <c r="C113" s="809" t="s">
        <v>438</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984">
        <v>178356</v>
      </c>
      <c r="AB113" s="985"/>
      <c r="AC113" s="985"/>
      <c r="AD113" s="985"/>
      <c r="AE113" s="986"/>
      <c r="AF113" s="987">
        <v>149359</v>
      </c>
      <c r="AG113" s="985"/>
      <c r="AH113" s="985"/>
      <c r="AI113" s="985"/>
      <c r="AJ113" s="986"/>
      <c r="AK113" s="987">
        <v>160310</v>
      </c>
      <c r="AL113" s="985"/>
      <c r="AM113" s="985"/>
      <c r="AN113" s="985"/>
      <c r="AO113" s="986"/>
      <c r="AP113" s="988">
        <v>10.6</v>
      </c>
      <c r="AQ113" s="989"/>
      <c r="AR113" s="989"/>
      <c r="AS113" s="989"/>
      <c r="AT113" s="990"/>
      <c r="AU113" s="998"/>
      <c r="AV113" s="999"/>
      <c r="AW113" s="999"/>
      <c r="AX113" s="999"/>
      <c r="AY113" s="999"/>
      <c r="AZ113" s="874" t="s">
        <v>439</v>
      </c>
      <c r="BA113" s="809"/>
      <c r="BB113" s="809"/>
      <c r="BC113" s="809"/>
      <c r="BD113" s="809"/>
      <c r="BE113" s="809"/>
      <c r="BF113" s="809"/>
      <c r="BG113" s="809"/>
      <c r="BH113" s="809"/>
      <c r="BI113" s="809"/>
      <c r="BJ113" s="809"/>
      <c r="BK113" s="809"/>
      <c r="BL113" s="809"/>
      <c r="BM113" s="809"/>
      <c r="BN113" s="809"/>
      <c r="BO113" s="809"/>
      <c r="BP113" s="810"/>
      <c r="BQ113" s="875">
        <v>69828</v>
      </c>
      <c r="BR113" s="876"/>
      <c r="BS113" s="876"/>
      <c r="BT113" s="876"/>
      <c r="BU113" s="876"/>
      <c r="BV113" s="876">
        <v>53621</v>
      </c>
      <c r="BW113" s="876"/>
      <c r="BX113" s="876"/>
      <c r="BY113" s="876"/>
      <c r="BZ113" s="876"/>
      <c r="CA113" s="876">
        <v>41296</v>
      </c>
      <c r="CB113" s="876"/>
      <c r="CC113" s="876"/>
      <c r="CD113" s="876"/>
      <c r="CE113" s="876"/>
      <c r="CF113" s="937">
        <v>2.7</v>
      </c>
      <c r="CG113" s="938"/>
      <c r="CH113" s="938"/>
      <c r="CI113" s="938"/>
      <c r="CJ113" s="938"/>
      <c r="CK113" s="993"/>
      <c r="CL113" s="880"/>
      <c r="CM113" s="883" t="s">
        <v>440</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38" t="s">
        <v>425</v>
      </c>
      <c r="DH113" s="839"/>
      <c r="DI113" s="839"/>
      <c r="DJ113" s="839"/>
      <c r="DK113" s="840"/>
      <c r="DL113" s="841" t="s">
        <v>124</v>
      </c>
      <c r="DM113" s="839"/>
      <c r="DN113" s="839"/>
      <c r="DO113" s="839"/>
      <c r="DP113" s="840"/>
      <c r="DQ113" s="841" t="s">
        <v>426</v>
      </c>
      <c r="DR113" s="839"/>
      <c r="DS113" s="839"/>
      <c r="DT113" s="839"/>
      <c r="DU113" s="840"/>
      <c r="DV113" s="886" t="s">
        <v>427</v>
      </c>
      <c r="DW113" s="887"/>
      <c r="DX113" s="887"/>
      <c r="DY113" s="887"/>
      <c r="DZ113" s="888"/>
    </row>
    <row r="114" spans="1:130" s="226" customFormat="1" ht="26.25" customHeight="1">
      <c r="A114" s="980"/>
      <c r="B114" s="981"/>
      <c r="C114" s="809" t="s">
        <v>441</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38">
        <v>18273</v>
      </c>
      <c r="AB114" s="839"/>
      <c r="AC114" s="839"/>
      <c r="AD114" s="839"/>
      <c r="AE114" s="840"/>
      <c r="AF114" s="841">
        <v>19385</v>
      </c>
      <c r="AG114" s="839"/>
      <c r="AH114" s="839"/>
      <c r="AI114" s="839"/>
      <c r="AJ114" s="840"/>
      <c r="AK114" s="841">
        <v>11125</v>
      </c>
      <c r="AL114" s="839"/>
      <c r="AM114" s="839"/>
      <c r="AN114" s="839"/>
      <c r="AO114" s="840"/>
      <c r="AP114" s="886">
        <v>0.7</v>
      </c>
      <c r="AQ114" s="887"/>
      <c r="AR114" s="887"/>
      <c r="AS114" s="887"/>
      <c r="AT114" s="888"/>
      <c r="AU114" s="998"/>
      <c r="AV114" s="999"/>
      <c r="AW114" s="999"/>
      <c r="AX114" s="999"/>
      <c r="AY114" s="999"/>
      <c r="AZ114" s="874" t="s">
        <v>442</v>
      </c>
      <c r="BA114" s="809"/>
      <c r="BB114" s="809"/>
      <c r="BC114" s="809"/>
      <c r="BD114" s="809"/>
      <c r="BE114" s="809"/>
      <c r="BF114" s="809"/>
      <c r="BG114" s="809"/>
      <c r="BH114" s="809"/>
      <c r="BI114" s="809"/>
      <c r="BJ114" s="809"/>
      <c r="BK114" s="809"/>
      <c r="BL114" s="809"/>
      <c r="BM114" s="809"/>
      <c r="BN114" s="809"/>
      <c r="BO114" s="809"/>
      <c r="BP114" s="810"/>
      <c r="BQ114" s="875">
        <v>500316</v>
      </c>
      <c r="BR114" s="876"/>
      <c r="BS114" s="876"/>
      <c r="BT114" s="876"/>
      <c r="BU114" s="876"/>
      <c r="BV114" s="876">
        <v>461120</v>
      </c>
      <c r="BW114" s="876"/>
      <c r="BX114" s="876"/>
      <c r="BY114" s="876"/>
      <c r="BZ114" s="876"/>
      <c r="CA114" s="876">
        <v>430592</v>
      </c>
      <c r="CB114" s="876"/>
      <c r="CC114" s="876"/>
      <c r="CD114" s="876"/>
      <c r="CE114" s="876"/>
      <c r="CF114" s="937">
        <v>28.3</v>
      </c>
      <c r="CG114" s="938"/>
      <c r="CH114" s="938"/>
      <c r="CI114" s="938"/>
      <c r="CJ114" s="938"/>
      <c r="CK114" s="993"/>
      <c r="CL114" s="880"/>
      <c r="CM114" s="883" t="s">
        <v>443</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38" t="s">
        <v>399</v>
      </c>
      <c r="DH114" s="839"/>
      <c r="DI114" s="839"/>
      <c r="DJ114" s="839"/>
      <c r="DK114" s="840"/>
      <c r="DL114" s="841" t="s">
        <v>427</v>
      </c>
      <c r="DM114" s="839"/>
      <c r="DN114" s="839"/>
      <c r="DO114" s="839"/>
      <c r="DP114" s="840"/>
      <c r="DQ114" s="841" t="s">
        <v>427</v>
      </c>
      <c r="DR114" s="839"/>
      <c r="DS114" s="839"/>
      <c r="DT114" s="839"/>
      <c r="DU114" s="840"/>
      <c r="DV114" s="886" t="s">
        <v>444</v>
      </c>
      <c r="DW114" s="887"/>
      <c r="DX114" s="887"/>
      <c r="DY114" s="887"/>
      <c r="DZ114" s="888"/>
    </row>
    <row r="115" spans="1:130" s="226" customFormat="1" ht="26.25" customHeight="1">
      <c r="A115" s="980"/>
      <c r="B115" s="981"/>
      <c r="C115" s="809" t="s">
        <v>445</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984" t="s">
        <v>379</v>
      </c>
      <c r="AB115" s="985"/>
      <c r="AC115" s="985"/>
      <c r="AD115" s="985"/>
      <c r="AE115" s="986"/>
      <c r="AF115" s="987" t="s">
        <v>399</v>
      </c>
      <c r="AG115" s="985"/>
      <c r="AH115" s="985"/>
      <c r="AI115" s="985"/>
      <c r="AJ115" s="986"/>
      <c r="AK115" s="987" t="s">
        <v>124</v>
      </c>
      <c r="AL115" s="985"/>
      <c r="AM115" s="985"/>
      <c r="AN115" s="985"/>
      <c r="AO115" s="986"/>
      <c r="AP115" s="988" t="s">
        <v>444</v>
      </c>
      <c r="AQ115" s="989"/>
      <c r="AR115" s="989"/>
      <c r="AS115" s="989"/>
      <c r="AT115" s="990"/>
      <c r="AU115" s="998"/>
      <c r="AV115" s="999"/>
      <c r="AW115" s="999"/>
      <c r="AX115" s="999"/>
      <c r="AY115" s="999"/>
      <c r="AZ115" s="874" t="s">
        <v>446</v>
      </c>
      <c r="BA115" s="809"/>
      <c r="BB115" s="809"/>
      <c r="BC115" s="809"/>
      <c r="BD115" s="809"/>
      <c r="BE115" s="809"/>
      <c r="BF115" s="809"/>
      <c r="BG115" s="809"/>
      <c r="BH115" s="809"/>
      <c r="BI115" s="809"/>
      <c r="BJ115" s="809"/>
      <c r="BK115" s="809"/>
      <c r="BL115" s="809"/>
      <c r="BM115" s="809"/>
      <c r="BN115" s="809"/>
      <c r="BO115" s="809"/>
      <c r="BP115" s="810"/>
      <c r="BQ115" s="875" t="s">
        <v>427</v>
      </c>
      <c r="BR115" s="876"/>
      <c r="BS115" s="876"/>
      <c r="BT115" s="876"/>
      <c r="BU115" s="876"/>
      <c r="BV115" s="876" t="s">
        <v>379</v>
      </c>
      <c r="BW115" s="876"/>
      <c r="BX115" s="876"/>
      <c r="BY115" s="876"/>
      <c r="BZ115" s="876"/>
      <c r="CA115" s="876" t="s">
        <v>124</v>
      </c>
      <c r="CB115" s="876"/>
      <c r="CC115" s="876"/>
      <c r="CD115" s="876"/>
      <c r="CE115" s="876"/>
      <c r="CF115" s="937" t="s">
        <v>429</v>
      </c>
      <c r="CG115" s="938"/>
      <c r="CH115" s="938"/>
      <c r="CI115" s="938"/>
      <c r="CJ115" s="938"/>
      <c r="CK115" s="993"/>
      <c r="CL115" s="880"/>
      <c r="CM115" s="874" t="s">
        <v>447</v>
      </c>
      <c r="CN115" s="977"/>
      <c r="CO115" s="977"/>
      <c r="CP115" s="977"/>
      <c r="CQ115" s="977"/>
      <c r="CR115" s="977"/>
      <c r="CS115" s="977"/>
      <c r="CT115" s="977"/>
      <c r="CU115" s="977"/>
      <c r="CV115" s="977"/>
      <c r="CW115" s="977"/>
      <c r="CX115" s="977"/>
      <c r="CY115" s="977"/>
      <c r="CZ115" s="977"/>
      <c r="DA115" s="977"/>
      <c r="DB115" s="977"/>
      <c r="DC115" s="977"/>
      <c r="DD115" s="977"/>
      <c r="DE115" s="977"/>
      <c r="DF115" s="810"/>
      <c r="DG115" s="838" t="s">
        <v>379</v>
      </c>
      <c r="DH115" s="839"/>
      <c r="DI115" s="839"/>
      <c r="DJ115" s="839"/>
      <c r="DK115" s="840"/>
      <c r="DL115" s="841" t="s">
        <v>430</v>
      </c>
      <c r="DM115" s="839"/>
      <c r="DN115" s="839"/>
      <c r="DO115" s="839"/>
      <c r="DP115" s="840"/>
      <c r="DQ115" s="841" t="s">
        <v>124</v>
      </c>
      <c r="DR115" s="839"/>
      <c r="DS115" s="839"/>
      <c r="DT115" s="839"/>
      <c r="DU115" s="840"/>
      <c r="DV115" s="886" t="s">
        <v>431</v>
      </c>
      <c r="DW115" s="887"/>
      <c r="DX115" s="887"/>
      <c r="DY115" s="887"/>
      <c r="DZ115" s="888"/>
    </row>
    <row r="116" spans="1:130" s="226" customFormat="1" ht="26.25" customHeight="1">
      <c r="A116" s="982"/>
      <c r="B116" s="983"/>
      <c r="C116" s="942" t="s">
        <v>448</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38" t="s">
        <v>425</v>
      </c>
      <c r="AB116" s="839"/>
      <c r="AC116" s="839"/>
      <c r="AD116" s="839"/>
      <c r="AE116" s="840"/>
      <c r="AF116" s="841" t="s">
        <v>444</v>
      </c>
      <c r="AG116" s="839"/>
      <c r="AH116" s="839"/>
      <c r="AI116" s="839"/>
      <c r="AJ116" s="840"/>
      <c r="AK116" s="841" t="s">
        <v>425</v>
      </c>
      <c r="AL116" s="839"/>
      <c r="AM116" s="839"/>
      <c r="AN116" s="839"/>
      <c r="AO116" s="840"/>
      <c r="AP116" s="886" t="s">
        <v>431</v>
      </c>
      <c r="AQ116" s="887"/>
      <c r="AR116" s="887"/>
      <c r="AS116" s="887"/>
      <c r="AT116" s="888"/>
      <c r="AU116" s="998"/>
      <c r="AV116" s="999"/>
      <c r="AW116" s="999"/>
      <c r="AX116" s="999"/>
      <c r="AY116" s="999"/>
      <c r="AZ116" s="925" t="s">
        <v>449</v>
      </c>
      <c r="BA116" s="926"/>
      <c r="BB116" s="926"/>
      <c r="BC116" s="926"/>
      <c r="BD116" s="926"/>
      <c r="BE116" s="926"/>
      <c r="BF116" s="926"/>
      <c r="BG116" s="926"/>
      <c r="BH116" s="926"/>
      <c r="BI116" s="926"/>
      <c r="BJ116" s="926"/>
      <c r="BK116" s="926"/>
      <c r="BL116" s="926"/>
      <c r="BM116" s="926"/>
      <c r="BN116" s="926"/>
      <c r="BO116" s="926"/>
      <c r="BP116" s="927"/>
      <c r="BQ116" s="875" t="s">
        <v>430</v>
      </c>
      <c r="BR116" s="876"/>
      <c r="BS116" s="876"/>
      <c r="BT116" s="876"/>
      <c r="BU116" s="876"/>
      <c r="BV116" s="876" t="s">
        <v>124</v>
      </c>
      <c r="BW116" s="876"/>
      <c r="BX116" s="876"/>
      <c r="BY116" s="876"/>
      <c r="BZ116" s="876"/>
      <c r="CA116" s="876" t="s">
        <v>399</v>
      </c>
      <c r="CB116" s="876"/>
      <c r="CC116" s="876"/>
      <c r="CD116" s="876"/>
      <c r="CE116" s="876"/>
      <c r="CF116" s="937" t="s">
        <v>430</v>
      </c>
      <c r="CG116" s="938"/>
      <c r="CH116" s="938"/>
      <c r="CI116" s="938"/>
      <c r="CJ116" s="938"/>
      <c r="CK116" s="993"/>
      <c r="CL116" s="880"/>
      <c r="CM116" s="883" t="s">
        <v>450</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38" t="s">
        <v>124</v>
      </c>
      <c r="DH116" s="839"/>
      <c r="DI116" s="839"/>
      <c r="DJ116" s="839"/>
      <c r="DK116" s="840"/>
      <c r="DL116" s="841" t="s">
        <v>124</v>
      </c>
      <c r="DM116" s="839"/>
      <c r="DN116" s="839"/>
      <c r="DO116" s="839"/>
      <c r="DP116" s="840"/>
      <c r="DQ116" s="841" t="s">
        <v>426</v>
      </c>
      <c r="DR116" s="839"/>
      <c r="DS116" s="839"/>
      <c r="DT116" s="839"/>
      <c r="DU116" s="840"/>
      <c r="DV116" s="886" t="s">
        <v>425</v>
      </c>
      <c r="DW116" s="887"/>
      <c r="DX116" s="887"/>
      <c r="DY116" s="887"/>
      <c r="DZ116" s="888"/>
    </row>
    <row r="117" spans="1:130" s="226" customFormat="1" ht="26.25" customHeight="1">
      <c r="A117" s="963" t="s">
        <v>180</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39" t="s">
        <v>451</v>
      </c>
      <c r="Z117" s="965"/>
      <c r="AA117" s="970">
        <v>549631</v>
      </c>
      <c r="AB117" s="971"/>
      <c r="AC117" s="971"/>
      <c r="AD117" s="971"/>
      <c r="AE117" s="972"/>
      <c r="AF117" s="973">
        <v>502270</v>
      </c>
      <c r="AG117" s="971"/>
      <c r="AH117" s="971"/>
      <c r="AI117" s="971"/>
      <c r="AJ117" s="972"/>
      <c r="AK117" s="973">
        <v>512639</v>
      </c>
      <c r="AL117" s="971"/>
      <c r="AM117" s="971"/>
      <c r="AN117" s="971"/>
      <c r="AO117" s="972"/>
      <c r="AP117" s="974"/>
      <c r="AQ117" s="975"/>
      <c r="AR117" s="975"/>
      <c r="AS117" s="975"/>
      <c r="AT117" s="976"/>
      <c r="AU117" s="998"/>
      <c r="AV117" s="999"/>
      <c r="AW117" s="999"/>
      <c r="AX117" s="999"/>
      <c r="AY117" s="999"/>
      <c r="AZ117" s="925" t="s">
        <v>452</v>
      </c>
      <c r="BA117" s="926"/>
      <c r="BB117" s="926"/>
      <c r="BC117" s="926"/>
      <c r="BD117" s="926"/>
      <c r="BE117" s="926"/>
      <c r="BF117" s="926"/>
      <c r="BG117" s="926"/>
      <c r="BH117" s="926"/>
      <c r="BI117" s="926"/>
      <c r="BJ117" s="926"/>
      <c r="BK117" s="926"/>
      <c r="BL117" s="926"/>
      <c r="BM117" s="926"/>
      <c r="BN117" s="926"/>
      <c r="BO117" s="926"/>
      <c r="BP117" s="927"/>
      <c r="BQ117" s="875" t="s">
        <v>399</v>
      </c>
      <c r="BR117" s="876"/>
      <c r="BS117" s="876"/>
      <c r="BT117" s="876"/>
      <c r="BU117" s="876"/>
      <c r="BV117" s="876" t="s">
        <v>426</v>
      </c>
      <c r="BW117" s="876"/>
      <c r="BX117" s="876"/>
      <c r="BY117" s="876"/>
      <c r="BZ117" s="876"/>
      <c r="CA117" s="876" t="s">
        <v>431</v>
      </c>
      <c r="CB117" s="876"/>
      <c r="CC117" s="876"/>
      <c r="CD117" s="876"/>
      <c r="CE117" s="876"/>
      <c r="CF117" s="937" t="s">
        <v>399</v>
      </c>
      <c r="CG117" s="938"/>
      <c r="CH117" s="938"/>
      <c r="CI117" s="938"/>
      <c r="CJ117" s="938"/>
      <c r="CK117" s="993"/>
      <c r="CL117" s="880"/>
      <c r="CM117" s="883" t="s">
        <v>453</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38" t="s">
        <v>430</v>
      </c>
      <c r="DH117" s="839"/>
      <c r="DI117" s="839"/>
      <c r="DJ117" s="839"/>
      <c r="DK117" s="840"/>
      <c r="DL117" s="841" t="s">
        <v>399</v>
      </c>
      <c r="DM117" s="839"/>
      <c r="DN117" s="839"/>
      <c r="DO117" s="839"/>
      <c r="DP117" s="840"/>
      <c r="DQ117" s="841" t="s">
        <v>426</v>
      </c>
      <c r="DR117" s="839"/>
      <c r="DS117" s="839"/>
      <c r="DT117" s="839"/>
      <c r="DU117" s="840"/>
      <c r="DV117" s="886" t="s">
        <v>431</v>
      </c>
      <c r="DW117" s="887"/>
      <c r="DX117" s="887"/>
      <c r="DY117" s="887"/>
      <c r="DZ117" s="888"/>
    </row>
    <row r="118" spans="1:130" s="226" customFormat="1" ht="26.25" customHeight="1">
      <c r="A118" s="963" t="s">
        <v>420</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418</v>
      </c>
      <c r="AB118" s="964"/>
      <c r="AC118" s="964"/>
      <c r="AD118" s="964"/>
      <c r="AE118" s="965"/>
      <c r="AF118" s="966" t="s">
        <v>297</v>
      </c>
      <c r="AG118" s="964"/>
      <c r="AH118" s="964"/>
      <c r="AI118" s="964"/>
      <c r="AJ118" s="965"/>
      <c r="AK118" s="966" t="s">
        <v>296</v>
      </c>
      <c r="AL118" s="964"/>
      <c r="AM118" s="964"/>
      <c r="AN118" s="964"/>
      <c r="AO118" s="965"/>
      <c r="AP118" s="967" t="s">
        <v>419</v>
      </c>
      <c r="AQ118" s="968"/>
      <c r="AR118" s="968"/>
      <c r="AS118" s="968"/>
      <c r="AT118" s="969"/>
      <c r="AU118" s="998"/>
      <c r="AV118" s="999"/>
      <c r="AW118" s="999"/>
      <c r="AX118" s="999"/>
      <c r="AY118" s="999"/>
      <c r="AZ118" s="941" t="s">
        <v>454</v>
      </c>
      <c r="BA118" s="942"/>
      <c r="BB118" s="942"/>
      <c r="BC118" s="942"/>
      <c r="BD118" s="942"/>
      <c r="BE118" s="942"/>
      <c r="BF118" s="942"/>
      <c r="BG118" s="942"/>
      <c r="BH118" s="942"/>
      <c r="BI118" s="942"/>
      <c r="BJ118" s="942"/>
      <c r="BK118" s="942"/>
      <c r="BL118" s="942"/>
      <c r="BM118" s="942"/>
      <c r="BN118" s="942"/>
      <c r="BO118" s="942"/>
      <c r="BP118" s="943"/>
      <c r="BQ118" s="944" t="s">
        <v>431</v>
      </c>
      <c r="BR118" s="907"/>
      <c r="BS118" s="907"/>
      <c r="BT118" s="907"/>
      <c r="BU118" s="907"/>
      <c r="BV118" s="907" t="s">
        <v>431</v>
      </c>
      <c r="BW118" s="907"/>
      <c r="BX118" s="907"/>
      <c r="BY118" s="907"/>
      <c r="BZ118" s="907"/>
      <c r="CA118" s="907" t="s">
        <v>431</v>
      </c>
      <c r="CB118" s="907"/>
      <c r="CC118" s="907"/>
      <c r="CD118" s="907"/>
      <c r="CE118" s="907"/>
      <c r="CF118" s="937" t="s">
        <v>431</v>
      </c>
      <c r="CG118" s="938"/>
      <c r="CH118" s="938"/>
      <c r="CI118" s="938"/>
      <c r="CJ118" s="938"/>
      <c r="CK118" s="993"/>
      <c r="CL118" s="880"/>
      <c r="CM118" s="883" t="s">
        <v>455</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38" t="s">
        <v>426</v>
      </c>
      <c r="DH118" s="839"/>
      <c r="DI118" s="839"/>
      <c r="DJ118" s="839"/>
      <c r="DK118" s="840"/>
      <c r="DL118" s="841" t="s">
        <v>429</v>
      </c>
      <c r="DM118" s="839"/>
      <c r="DN118" s="839"/>
      <c r="DO118" s="839"/>
      <c r="DP118" s="840"/>
      <c r="DQ118" s="841" t="s">
        <v>426</v>
      </c>
      <c r="DR118" s="839"/>
      <c r="DS118" s="839"/>
      <c r="DT118" s="839"/>
      <c r="DU118" s="840"/>
      <c r="DV118" s="886" t="s">
        <v>427</v>
      </c>
      <c r="DW118" s="887"/>
      <c r="DX118" s="887"/>
      <c r="DY118" s="887"/>
      <c r="DZ118" s="888"/>
    </row>
    <row r="119" spans="1:130" s="226" customFormat="1" ht="26.25" customHeight="1">
      <c r="A119" s="877" t="s">
        <v>423</v>
      </c>
      <c r="B119" s="878"/>
      <c r="C119" s="953" t="s">
        <v>424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56" t="s">
        <v>431</v>
      </c>
      <c r="AB119" s="957"/>
      <c r="AC119" s="957"/>
      <c r="AD119" s="957"/>
      <c r="AE119" s="958"/>
      <c r="AF119" s="959" t="s">
        <v>444</v>
      </c>
      <c r="AG119" s="957"/>
      <c r="AH119" s="957"/>
      <c r="AI119" s="957"/>
      <c r="AJ119" s="958"/>
      <c r="AK119" s="959" t="s">
        <v>431</v>
      </c>
      <c r="AL119" s="957"/>
      <c r="AM119" s="957"/>
      <c r="AN119" s="957"/>
      <c r="AO119" s="958"/>
      <c r="AP119" s="960" t="s">
        <v>430</v>
      </c>
      <c r="AQ119" s="961"/>
      <c r="AR119" s="961"/>
      <c r="AS119" s="961"/>
      <c r="AT119" s="962"/>
      <c r="AU119" s="1000"/>
      <c r="AV119" s="1001"/>
      <c r="AW119" s="1001"/>
      <c r="AX119" s="1001"/>
      <c r="AY119" s="1001"/>
      <c r="AZ119" s="257" t="s">
        <v>180</v>
      </c>
      <c r="BA119" s="257"/>
      <c r="BB119" s="257"/>
      <c r="BC119" s="257"/>
      <c r="BD119" s="257"/>
      <c r="BE119" s="257"/>
      <c r="BF119" s="257"/>
      <c r="BG119" s="257"/>
      <c r="BH119" s="257"/>
      <c r="BI119" s="257"/>
      <c r="BJ119" s="257"/>
      <c r="BK119" s="257"/>
      <c r="BL119" s="257"/>
      <c r="BM119" s="257"/>
      <c r="BN119" s="257"/>
      <c r="BO119" s="939" t="s">
        <v>456</v>
      </c>
      <c r="BP119" s="940"/>
      <c r="BQ119" s="944">
        <v>5088011</v>
      </c>
      <c r="BR119" s="907"/>
      <c r="BS119" s="907"/>
      <c r="BT119" s="907"/>
      <c r="BU119" s="907"/>
      <c r="BV119" s="907">
        <v>5196849</v>
      </c>
      <c r="BW119" s="907"/>
      <c r="BX119" s="907"/>
      <c r="BY119" s="907"/>
      <c r="BZ119" s="907"/>
      <c r="CA119" s="907">
        <v>5110114</v>
      </c>
      <c r="CB119" s="907"/>
      <c r="CC119" s="907"/>
      <c r="CD119" s="907"/>
      <c r="CE119" s="907"/>
      <c r="CF119" s="805"/>
      <c r="CG119" s="806"/>
      <c r="CH119" s="806"/>
      <c r="CI119" s="806"/>
      <c r="CJ119" s="896"/>
      <c r="CK119" s="994"/>
      <c r="CL119" s="882"/>
      <c r="CM119" s="900" t="s">
        <v>457</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1" t="s">
        <v>379</v>
      </c>
      <c r="DH119" s="822"/>
      <c r="DI119" s="822"/>
      <c r="DJ119" s="822"/>
      <c r="DK119" s="823"/>
      <c r="DL119" s="824" t="s">
        <v>431</v>
      </c>
      <c r="DM119" s="822"/>
      <c r="DN119" s="822"/>
      <c r="DO119" s="822"/>
      <c r="DP119" s="823"/>
      <c r="DQ119" s="824" t="s">
        <v>444</v>
      </c>
      <c r="DR119" s="822"/>
      <c r="DS119" s="822"/>
      <c r="DT119" s="822"/>
      <c r="DU119" s="823"/>
      <c r="DV119" s="910" t="s">
        <v>379</v>
      </c>
      <c r="DW119" s="911"/>
      <c r="DX119" s="911"/>
      <c r="DY119" s="911"/>
      <c r="DZ119" s="912"/>
    </row>
    <row r="120" spans="1:130" s="226" customFormat="1" ht="26.25" customHeight="1">
      <c r="A120" s="879"/>
      <c r="B120" s="880"/>
      <c r="C120" s="883" t="s">
        <v>433</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838" t="s">
        <v>431</v>
      </c>
      <c r="AB120" s="839"/>
      <c r="AC120" s="839"/>
      <c r="AD120" s="839"/>
      <c r="AE120" s="840"/>
      <c r="AF120" s="841" t="s">
        <v>444</v>
      </c>
      <c r="AG120" s="839"/>
      <c r="AH120" s="839"/>
      <c r="AI120" s="839"/>
      <c r="AJ120" s="840"/>
      <c r="AK120" s="841" t="s">
        <v>431</v>
      </c>
      <c r="AL120" s="839"/>
      <c r="AM120" s="839"/>
      <c r="AN120" s="839"/>
      <c r="AO120" s="840"/>
      <c r="AP120" s="886" t="s">
        <v>427</v>
      </c>
      <c r="AQ120" s="887"/>
      <c r="AR120" s="887"/>
      <c r="AS120" s="887"/>
      <c r="AT120" s="888"/>
      <c r="AU120" s="945" t="s">
        <v>458</v>
      </c>
      <c r="AV120" s="946"/>
      <c r="AW120" s="946"/>
      <c r="AX120" s="946"/>
      <c r="AY120" s="947"/>
      <c r="AZ120" s="922" t="s">
        <v>459</v>
      </c>
      <c r="BA120" s="867"/>
      <c r="BB120" s="867"/>
      <c r="BC120" s="867"/>
      <c r="BD120" s="867"/>
      <c r="BE120" s="867"/>
      <c r="BF120" s="867"/>
      <c r="BG120" s="867"/>
      <c r="BH120" s="867"/>
      <c r="BI120" s="867"/>
      <c r="BJ120" s="867"/>
      <c r="BK120" s="867"/>
      <c r="BL120" s="867"/>
      <c r="BM120" s="867"/>
      <c r="BN120" s="867"/>
      <c r="BO120" s="867"/>
      <c r="BP120" s="868"/>
      <c r="BQ120" s="923">
        <v>2417899</v>
      </c>
      <c r="BR120" s="904"/>
      <c r="BS120" s="904"/>
      <c r="BT120" s="904"/>
      <c r="BU120" s="904"/>
      <c r="BV120" s="904">
        <v>2358716</v>
      </c>
      <c r="BW120" s="904"/>
      <c r="BX120" s="904"/>
      <c r="BY120" s="904"/>
      <c r="BZ120" s="904"/>
      <c r="CA120" s="904">
        <v>2446857</v>
      </c>
      <c r="CB120" s="904"/>
      <c r="CC120" s="904"/>
      <c r="CD120" s="904"/>
      <c r="CE120" s="904"/>
      <c r="CF120" s="928">
        <v>161.1</v>
      </c>
      <c r="CG120" s="929"/>
      <c r="CH120" s="929"/>
      <c r="CI120" s="929"/>
      <c r="CJ120" s="929"/>
      <c r="CK120" s="930" t="s">
        <v>460</v>
      </c>
      <c r="CL120" s="914"/>
      <c r="CM120" s="914"/>
      <c r="CN120" s="914"/>
      <c r="CO120" s="915"/>
      <c r="CP120" s="934" t="s">
        <v>461</v>
      </c>
      <c r="CQ120" s="935"/>
      <c r="CR120" s="935"/>
      <c r="CS120" s="935"/>
      <c r="CT120" s="935"/>
      <c r="CU120" s="935"/>
      <c r="CV120" s="935"/>
      <c r="CW120" s="935"/>
      <c r="CX120" s="935"/>
      <c r="CY120" s="935"/>
      <c r="CZ120" s="935"/>
      <c r="DA120" s="935"/>
      <c r="DB120" s="935"/>
      <c r="DC120" s="935"/>
      <c r="DD120" s="935"/>
      <c r="DE120" s="935"/>
      <c r="DF120" s="936"/>
      <c r="DG120" s="923">
        <v>893426</v>
      </c>
      <c r="DH120" s="904"/>
      <c r="DI120" s="904"/>
      <c r="DJ120" s="904"/>
      <c r="DK120" s="904"/>
      <c r="DL120" s="904">
        <v>853290</v>
      </c>
      <c r="DM120" s="904"/>
      <c r="DN120" s="904"/>
      <c r="DO120" s="904"/>
      <c r="DP120" s="904"/>
      <c r="DQ120" s="904">
        <v>769058</v>
      </c>
      <c r="DR120" s="904"/>
      <c r="DS120" s="904"/>
      <c r="DT120" s="904"/>
      <c r="DU120" s="904"/>
      <c r="DV120" s="905">
        <v>50.6</v>
      </c>
      <c r="DW120" s="905"/>
      <c r="DX120" s="905"/>
      <c r="DY120" s="905"/>
      <c r="DZ120" s="906"/>
    </row>
    <row r="121" spans="1:130" s="226" customFormat="1" ht="26.25" customHeight="1">
      <c r="A121" s="879"/>
      <c r="B121" s="880"/>
      <c r="C121" s="925" t="s">
        <v>462</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38" t="s">
        <v>427</v>
      </c>
      <c r="AB121" s="839"/>
      <c r="AC121" s="839"/>
      <c r="AD121" s="839"/>
      <c r="AE121" s="840"/>
      <c r="AF121" s="841" t="s">
        <v>431</v>
      </c>
      <c r="AG121" s="839"/>
      <c r="AH121" s="839"/>
      <c r="AI121" s="839"/>
      <c r="AJ121" s="840"/>
      <c r="AK121" s="841" t="s">
        <v>444</v>
      </c>
      <c r="AL121" s="839"/>
      <c r="AM121" s="839"/>
      <c r="AN121" s="839"/>
      <c r="AO121" s="840"/>
      <c r="AP121" s="886" t="s">
        <v>431</v>
      </c>
      <c r="AQ121" s="887"/>
      <c r="AR121" s="887"/>
      <c r="AS121" s="887"/>
      <c r="AT121" s="888"/>
      <c r="AU121" s="948"/>
      <c r="AV121" s="949"/>
      <c r="AW121" s="949"/>
      <c r="AX121" s="949"/>
      <c r="AY121" s="950"/>
      <c r="AZ121" s="874" t="s">
        <v>463</v>
      </c>
      <c r="BA121" s="809"/>
      <c r="BB121" s="809"/>
      <c r="BC121" s="809"/>
      <c r="BD121" s="809"/>
      <c r="BE121" s="809"/>
      <c r="BF121" s="809"/>
      <c r="BG121" s="809"/>
      <c r="BH121" s="809"/>
      <c r="BI121" s="809"/>
      <c r="BJ121" s="809"/>
      <c r="BK121" s="809"/>
      <c r="BL121" s="809"/>
      <c r="BM121" s="809"/>
      <c r="BN121" s="809"/>
      <c r="BO121" s="809"/>
      <c r="BP121" s="810"/>
      <c r="BQ121" s="875">
        <v>240965</v>
      </c>
      <c r="BR121" s="876"/>
      <c r="BS121" s="876"/>
      <c r="BT121" s="876"/>
      <c r="BU121" s="876"/>
      <c r="BV121" s="876">
        <v>278405</v>
      </c>
      <c r="BW121" s="876"/>
      <c r="BX121" s="876"/>
      <c r="BY121" s="876"/>
      <c r="BZ121" s="876"/>
      <c r="CA121" s="876">
        <v>344031</v>
      </c>
      <c r="CB121" s="876"/>
      <c r="CC121" s="876"/>
      <c r="CD121" s="876"/>
      <c r="CE121" s="876"/>
      <c r="CF121" s="937">
        <v>22.6</v>
      </c>
      <c r="CG121" s="938"/>
      <c r="CH121" s="938"/>
      <c r="CI121" s="938"/>
      <c r="CJ121" s="938"/>
      <c r="CK121" s="931"/>
      <c r="CL121" s="917"/>
      <c r="CM121" s="917"/>
      <c r="CN121" s="917"/>
      <c r="CO121" s="918"/>
      <c r="CP121" s="897" t="s">
        <v>464</v>
      </c>
      <c r="CQ121" s="898"/>
      <c r="CR121" s="898"/>
      <c r="CS121" s="898"/>
      <c r="CT121" s="898"/>
      <c r="CU121" s="898"/>
      <c r="CV121" s="898"/>
      <c r="CW121" s="898"/>
      <c r="CX121" s="898"/>
      <c r="CY121" s="898"/>
      <c r="CZ121" s="898"/>
      <c r="DA121" s="898"/>
      <c r="DB121" s="898"/>
      <c r="DC121" s="898"/>
      <c r="DD121" s="898"/>
      <c r="DE121" s="898"/>
      <c r="DF121" s="899"/>
      <c r="DG121" s="875">
        <v>520090</v>
      </c>
      <c r="DH121" s="876"/>
      <c r="DI121" s="876"/>
      <c r="DJ121" s="876"/>
      <c r="DK121" s="876"/>
      <c r="DL121" s="876">
        <v>510205</v>
      </c>
      <c r="DM121" s="876"/>
      <c r="DN121" s="876"/>
      <c r="DO121" s="876"/>
      <c r="DP121" s="876"/>
      <c r="DQ121" s="876">
        <v>499315</v>
      </c>
      <c r="DR121" s="876"/>
      <c r="DS121" s="876"/>
      <c r="DT121" s="876"/>
      <c r="DU121" s="876"/>
      <c r="DV121" s="853">
        <v>32.9</v>
      </c>
      <c r="DW121" s="853"/>
      <c r="DX121" s="853"/>
      <c r="DY121" s="853"/>
      <c r="DZ121" s="854"/>
    </row>
    <row r="122" spans="1:130" s="226" customFormat="1" ht="26.25" customHeight="1">
      <c r="A122" s="879"/>
      <c r="B122" s="880"/>
      <c r="C122" s="883" t="s">
        <v>443</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838" t="s">
        <v>426</v>
      </c>
      <c r="AB122" s="839"/>
      <c r="AC122" s="839"/>
      <c r="AD122" s="839"/>
      <c r="AE122" s="840"/>
      <c r="AF122" s="841" t="s">
        <v>427</v>
      </c>
      <c r="AG122" s="839"/>
      <c r="AH122" s="839"/>
      <c r="AI122" s="839"/>
      <c r="AJ122" s="840"/>
      <c r="AK122" s="841" t="s">
        <v>431</v>
      </c>
      <c r="AL122" s="839"/>
      <c r="AM122" s="839"/>
      <c r="AN122" s="839"/>
      <c r="AO122" s="840"/>
      <c r="AP122" s="886" t="s">
        <v>426</v>
      </c>
      <c r="AQ122" s="887"/>
      <c r="AR122" s="887"/>
      <c r="AS122" s="887"/>
      <c r="AT122" s="888"/>
      <c r="AU122" s="948"/>
      <c r="AV122" s="949"/>
      <c r="AW122" s="949"/>
      <c r="AX122" s="949"/>
      <c r="AY122" s="950"/>
      <c r="AZ122" s="941" t="s">
        <v>465</v>
      </c>
      <c r="BA122" s="942"/>
      <c r="BB122" s="942"/>
      <c r="BC122" s="942"/>
      <c r="BD122" s="942"/>
      <c r="BE122" s="942"/>
      <c r="BF122" s="942"/>
      <c r="BG122" s="942"/>
      <c r="BH122" s="942"/>
      <c r="BI122" s="942"/>
      <c r="BJ122" s="942"/>
      <c r="BK122" s="942"/>
      <c r="BL122" s="942"/>
      <c r="BM122" s="942"/>
      <c r="BN122" s="942"/>
      <c r="BO122" s="942"/>
      <c r="BP122" s="943"/>
      <c r="BQ122" s="944">
        <v>2662662</v>
      </c>
      <c r="BR122" s="907"/>
      <c r="BS122" s="907"/>
      <c r="BT122" s="907"/>
      <c r="BU122" s="907"/>
      <c r="BV122" s="907">
        <v>2910874</v>
      </c>
      <c r="BW122" s="907"/>
      <c r="BX122" s="907"/>
      <c r="BY122" s="907"/>
      <c r="BZ122" s="907"/>
      <c r="CA122" s="907">
        <v>2583508</v>
      </c>
      <c r="CB122" s="907"/>
      <c r="CC122" s="907"/>
      <c r="CD122" s="907"/>
      <c r="CE122" s="907"/>
      <c r="CF122" s="908">
        <v>170</v>
      </c>
      <c r="CG122" s="909"/>
      <c r="CH122" s="909"/>
      <c r="CI122" s="909"/>
      <c r="CJ122" s="909"/>
      <c r="CK122" s="931"/>
      <c r="CL122" s="917"/>
      <c r="CM122" s="917"/>
      <c r="CN122" s="917"/>
      <c r="CO122" s="918"/>
      <c r="CP122" s="897" t="s">
        <v>466</v>
      </c>
      <c r="CQ122" s="898"/>
      <c r="CR122" s="898"/>
      <c r="CS122" s="898"/>
      <c r="CT122" s="898"/>
      <c r="CU122" s="898"/>
      <c r="CV122" s="898"/>
      <c r="CW122" s="898"/>
      <c r="CX122" s="898"/>
      <c r="CY122" s="898"/>
      <c r="CZ122" s="898"/>
      <c r="DA122" s="898"/>
      <c r="DB122" s="898"/>
      <c r="DC122" s="898"/>
      <c r="DD122" s="898"/>
      <c r="DE122" s="898"/>
      <c r="DF122" s="899"/>
      <c r="DG122" s="875" t="s">
        <v>379</v>
      </c>
      <c r="DH122" s="876"/>
      <c r="DI122" s="876"/>
      <c r="DJ122" s="876"/>
      <c r="DK122" s="876"/>
      <c r="DL122" s="876" t="s">
        <v>431</v>
      </c>
      <c r="DM122" s="876"/>
      <c r="DN122" s="876"/>
      <c r="DO122" s="876"/>
      <c r="DP122" s="876"/>
      <c r="DQ122" s="876" t="s">
        <v>379</v>
      </c>
      <c r="DR122" s="876"/>
      <c r="DS122" s="876"/>
      <c r="DT122" s="876"/>
      <c r="DU122" s="876"/>
      <c r="DV122" s="853" t="s">
        <v>379</v>
      </c>
      <c r="DW122" s="853"/>
      <c r="DX122" s="853"/>
      <c r="DY122" s="853"/>
      <c r="DZ122" s="854"/>
    </row>
    <row r="123" spans="1:130" s="226" customFormat="1" ht="26.25" customHeight="1">
      <c r="A123" s="879"/>
      <c r="B123" s="880"/>
      <c r="C123" s="883" t="s">
        <v>450</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838" t="s">
        <v>379</v>
      </c>
      <c r="AB123" s="839"/>
      <c r="AC123" s="839"/>
      <c r="AD123" s="839"/>
      <c r="AE123" s="840"/>
      <c r="AF123" s="841" t="s">
        <v>444</v>
      </c>
      <c r="AG123" s="839"/>
      <c r="AH123" s="839"/>
      <c r="AI123" s="839"/>
      <c r="AJ123" s="840"/>
      <c r="AK123" s="841" t="s">
        <v>444</v>
      </c>
      <c r="AL123" s="839"/>
      <c r="AM123" s="839"/>
      <c r="AN123" s="839"/>
      <c r="AO123" s="840"/>
      <c r="AP123" s="886" t="s">
        <v>379</v>
      </c>
      <c r="AQ123" s="887"/>
      <c r="AR123" s="887"/>
      <c r="AS123" s="887"/>
      <c r="AT123" s="888"/>
      <c r="AU123" s="951"/>
      <c r="AV123" s="952"/>
      <c r="AW123" s="952"/>
      <c r="AX123" s="952"/>
      <c r="AY123" s="952"/>
      <c r="AZ123" s="257" t="s">
        <v>180</v>
      </c>
      <c r="BA123" s="257"/>
      <c r="BB123" s="257"/>
      <c r="BC123" s="257"/>
      <c r="BD123" s="257"/>
      <c r="BE123" s="257"/>
      <c r="BF123" s="257"/>
      <c r="BG123" s="257"/>
      <c r="BH123" s="257"/>
      <c r="BI123" s="257"/>
      <c r="BJ123" s="257"/>
      <c r="BK123" s="257"/>
      <c r="BL123" s="257"/>
      <c r="BM123" s="257"/>
      <c r="BN123" s="257"/>
      <c r="BO123" s="939" t="s">
        <v>467</v>
      </c>
      <c r="BP123" s="940"/>
      <c r="BQ123" s="894">
        <v>5321526</v>
      </c>
      <c r="BR123" s="895"/>
      <c r="BS123" s="895"/>
      <c r="BT123" s="895"/>
      <c r="BU123" s="895"/>
      <c r="BV123" s="895">
        <v>5547995</v>
      </c>
      <c r="BW123" s="895"/>
      <c r="BX123" s="895"/>
      <c r="BY123" s="895"/>
      <c r="BZ123" s="895"/>
      <c r="CA123" s="895">
        <v>5374396</v>
      </c>
      <c r="CB123" s="895"/>
      <c r="CC123" s="895"/>
      <c r="CD123" s="895"/>
      <c r="CE123" s="895"/>
      <c r="CF123" s="805"/>
      <c r="CG123" s="806"/>
      <c r="CH123" s="806"/>
      <c r="CI123" s="806"/>
      <c r="CJ123" s="896"/>
      <c r="CK123" s="931"/>
      <c r="CL123" s="917"/>
      <c r="CM123" s="917"/>
      <c r="CN123" s="917"/>
      <c r="CO123" s="918"/>
      <c r="CP123" s="897" t="s">
        <v>468</v>
      </c>
      <c r="CQ123" s="898"/>
      <c r="CR123" s="898"/>
      <c r="CS123" s="898"/>
      <c r="CT123" s="898"/>
      <c r="CU123" s="898"/>
      <c r="CV123" s="898"/>
      <c r="CW123" s="898"/>
      <c r="CX123" s="898"/>
      <c r="CY123" s="898"/>
      <c r="CZ123" s="898"/>
      <c r="DA123" s="898"/>
      <c r="DB123" s="898"/>
      <c r="DC123" s="898"/>
      <c r="DD123" s="898"/>
      <c r="DE123" s="898"/>
      <c r="DF123" s="899"/>
      <c r="DG123" s="838" t="s">
        <v>379</v>
      </c>
      <c r="DH123" s="839"/>
      <c r="DI123" s="839"/>
      <c r="DJ123" s="839"/>
      <c r="DK123" s="840"/>
      <c r="DL123" s="841" t="s">
        <v>444</v>
      </c>
      <c r="DM123" s="839"/>
      <c r="DN123" s="839"/>
      <c r="DO123" s="839"/>
      <c r="DP123" s="840"/>
      <c r="DQ123" s="841" t="s">
        <v>429</v>
      </c>
      <c r="DR123" s="839"/>
      <c r="DS123" s="839"/>
      <c r="DT123" s="839"/>
      <c r="DU123" s="840"/>
      <c r="DV123" s="886" t="s">
        <v>379</v>
      </c>
      <c r="DW123" s="887"/>
      <c r="DX123" s="887"/>
      <c r="DY123" s="887"/>
      <c r="DZ123" s="888"/>
    </row>
    <row r="124" spans="1:130" s="226" customFormat="1" ht="26.25" customHeight="1" thickBot="1">
      <c r="A124" s="879"/>
      <c r="B124" s="880"/>
      <c r="C124" s="883" t="s">
        <v>453</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838" t="s">
        <v>426</v>
      </c>
      <c r="AB124" s="839"/>
      <c r="AC124" s="839"/>
      <c r="AD124" s="839"/>
      <c r="AE124" s="840"/>
      <c r="AF124" s="841" t="s">
        <v>444</v>
      </c>
      <c r="AG124" s="839"/>
      <c r="AH124" s="839"/>
      <c r="AI124" s="839"/>
      <c r="AJ124" s="840"/>
      <c r="AK124" s="841" t="s">
        <v>379</v>
      </c>
      <c r="AL124" s="839"/>
      <c r="AM124" s="839"/>
      <c r="AN124" s="839"/>
      <c r="AO124" s="840"/>
      <c r="AP124" s="886" t="s">
        <v>379</v>
      </c>
      <c r="AQ124" s="887"/>
      <c r="AR124" s="887"/>
      <c r="AS124" s="887"/>
      <c r="AT124" s="888"/>
      <c r="AU124" s="889" t="s">
        <v>469</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379</v>
      </c>
      <c r="BR124" s="893"/>
      <c r="BS124" s="893"/>
      <c r="BT124" s="893"/>
      <c r="BU124" s="893"/>
      <c r="BV124" s="893" t="s">
        <v>429</v>
      </c>
      <c r="BW124" s="893"/>
      <c r="BX124" s="893"/>
      <c r="BY124" s="893"/>
      <c r="BZ124" s="893"/>
      <c r="CA124" s="893" t="s">
        <v>379</v>
      </c>
      <c r="CB124" s="893"/>
      <c r="CC124" s="893"/>
      <c r="CD124" s="893"/>
      <c r="CE124" s="893"/>
      <c r="CF124" s="783"/>
      <c r="CG124" s="784"/>
      <c r="CH124" s="784"/>
      <c r="CI124" s="784"/>
      <c r="CJ124" s="924"/>
      <c r="CK124" s="932"/>
      <c r="CL124" s="932"/>
      <c r="CM124" s="932"/>
      <c r="CN124" s="932"/>
      <c r="CO124" s="933"/>
      <c r="CP124" s="897" t="s">
        <v>470</v>
      </c>
      <c r="CQ124" s="898"/>
      <c r="CR124" s="898"/>
      <c r="CS124" s="898"/>
      <c r="CT124" s="898"/>
      <c r="CU124" s="898"/>
      <c r="CV124" s="898"/>
      <c r="CW124" s="898"/>
      <c r="CX124" s="898"/>
      <c r="CY124" s="898"/>
      <c r="CZ124" s="898"/>
      <c r="DA124" s="898"/>
      <c r="DB124" s="898"/>
      <c r="DC124" s="898"/>
      <c r="DD124" s="898"/>
      <c r="DE124" s="898"/>
      <c r="DF124" s="899"/>
      <c r="DG124" s="821" t="s">
        <v>426</v>
      </c>
      <c r="DH124" s="822"/>
      <c r="DI124" s="822"/>
      <c r="DJ124" s="822"/>
      <c r="DK124" s="823"/>
      <c r="DL124" s="824" t="s">
        <v>426</v>
      </c>
      <c r="DM124" s="822"/>
      <c r="DN124" s="822"/>
      <c r="DO124" s="822"/>
      <c r="DP124" s="823"/>
      <c r="DQ124" s="824" t="s">
        <v>426</v>
      </c>
      <c r="DR124" s="822"/>
      <c r="DS124" s="822"/>
      <c r="DT124" s="822"/>
      <c r="DU124" s="823"/>
      <c r="DV124" s="910" t="s">
        <v>426</v>
      </c>
      <c r="DW124" s="911"/>
      <c r="DX124" s="911"/>
      <c r="DY124" s="911"/>
      <c r="DZ124" s="912"/>
    </row>
    <row r="125" spans="1:130" s="226" customFormat="1" ht="26.25" customHeight="1">
      <c r="A125" s="879"/>
      <c r="B125" s="880"/>
      <c r="C125" s="883" t="s">
        <v>455</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838" t="s">
        <v>426</v>
      </c>
      <c r="AB125" s="839"/>
      <c r="AC125" s="839"/>
      <c r="AD125" s="839"/>
      <c r="AE125" s="840"/>
      <c r="AF125" s="841" t="s">
        <v>426</v>
      </c>
      <c r="AG125" s="839"/>
      <c r="AH125" s="839"/>
      <c r="AI125" s="839"/>
      <c r="AJ125" s="840"/>
      <c r="AK125" s="841" t="s">
        <v>426</v>
      </c>
      <c r="AL125" s="839"/>
      <c r="AM125" s="839"/>
      <c r="AN125" s="839"/>
      <c r="AO125" s="840"/>
      <c r="AP125" s="886" t="s">
        <v>426</v>
      </c>
      <c r="AQ125" s="887"/>
      <c r="AR125" s="887"/>
      <c r="AS125" s="887"/>
      <c r="AT125" s="88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3" t="s">
        <v>471</v>
      </c>
      <c r="CL125" s="914"/>
      <c r="CM125" s="914"/>
      <c r="CN125" s="914"/>
      <c r="CO125" s="915"/>
      <c r="CP125" s="922" t="s">
        <v>472</v>
      </c>
      <c r="CQ125" s="867"/>
      <c r="CR125" s="867"/>
      <c r="CS125" s="867"/>
      <c r="CT125" s="867"/>
      <c r="CU125" s="867"/>
      <c r="CV125" s="867"/>
      <c r="CW125" s="867"/>
      <c r="CX125" s="867"/>
      <c r="CY125" s="867"/>
      <c r="CZ125" s="867"/>
      <c r="DA125" s="867"/>
      <c r="DB125" s="867"/>
      <c r="DC125" s="867"/>
      <c r="DD125" s="867"/>
      <c r="DE125" s="867"/>
      <c r="DF125" s="868"/>
      <c r="DG125" s="923" t="s">
        <v>426</v>
      </c>
      <c r="DH125" s="904"/>
      <c r="DI125" s="904"/>
      <c r="DJ125" s="904"/>
      <c r="DK125" s="904"/>
      <c r="DL125" s="904" t="s">
        <v>426</v>
      </c>
      <c r="DM125" s="904"/>
      <c r="DN125" s="904"/>
      <c r="DO125" s="904"/>
      <c r="DP125" s="904"/>
      <c r="DQ125" s="904" t="s">
        <v>426</v>
      </c>
      <c r="DR125" s="904"/>
      <c r="DS125" s="904"/>
      <c r="DT125" s="904"/>
      <c r="DU125" s="904"/>
      <c r="DV125" s="905" t="s">
        <v>426</v>
      </c>
      <c r="DW125" s="905"/>
      <c r="DX125" s="905"/>
      <c r="DY125" s="905"/>
      <c r="DZ125" s="906"/>
    </row>
    <row r="126" spans="1:130" s="226" customFormat="1" ht="26.25" customHeight="1" thickBot="1">
      <c r="A126" s="879"/>
      <c r="B126" s="880"/>
      <c r="C126" s="883" t="s">
        <v>457</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838" t="s">
        <v>426</v>
      </c>
      <c r="AB126" s="839"/>
      <c r="AC126" s="839"/>
      <c r="AD126" s="839"/>
      <c r="AE126" s="840"/>
      <c r="AF126" s="841" t="s">
        <v>426</v>
      </c>
      <c r="AG126" s="839"/>
      <c r="AH126" s="839"/>
      <c r="AI126" s="839"/>
      <c r="AJ126" s="840"/>
      <c r="AK126" s="841" t="s">
        <v>426</v>
      </c>
      <c r="AL126" s="839"/>
      <c r="AM126" s="839"/>
      <c r="AN126" s="839"/>
      <c r="AO126" s="840"/>
      <c r="AP126" s="886" t="s">
        <v>426</v>
      </c>
      <c r="AQ126" s="887"/>
      <c r="AR126" s="887"/>
      <c r="AS126" s="887"/>
      <c r="AT126" s="88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6"/>
      <c r="CL126" s="917"/>
      <c r="CM126" s="917"/>
      <c r="CN126" s="917"/>
      <c r="CO126" s="918"/>
      <c r="CP126" s="874" t="s">
        <v>473</v>
      </c>
      <c r="CQ126" s="809"/>
      <c r="CR126" s="809"/>
      <c r="CS126" s="809"/>
      <c r="CT126" s="809"/>
      <c r="CU126" s="809"/>
      <c r="CV126" s="809"/>
      <c r="CW126" s="809"/>
      <c r="CX126" s="809"/>
      <c r="CY126" s="809"/>
      <c r="CZ126" s="809"/>
      <c r="DA126" s="809"/>
      <c r="DB126" s="809"/>
      <c r="DC126" s="809"/>
      <c r="DD126" s="809"/>
      <c r="DE126" s="809"/>
      <c r="DF126" s="810"/>
      <c r="DG126" s="875" t="s">
        <v>426</v>
      </c>
      <c r="DH126" s="876"/>
      <c r="DI126" s="876"/>
      <c r="DJ126" s="876"/>
      <c r="DK126" s="876"/>
      <c r="DL126" s="876" t="s">
        <v>426</v>
      </c>
      <c r="DM126" s="876"/>
      <c r="DN126" s="876"/>
      <c r="DO126" s="876"/>
      <c r="DP126" s="876"/>
      <c r="DQ126" s="876" t="s">
        <v>426</v>
      </c>
      <c r="DR126" s="876"/>
      <c r="DS126" s="876"/>
      <c r="DT126" s="876"/>
      <c r="DU126" s="876"/>
      <c r="DV126" s="853" t="s">
        <v>426</v>
      </c>
      <c r="DW126" s="853"/>
      <c r="DX126" s="853"/>
      <c r="DY126" s="853"/>
      <c r="DZ126" s="854"/>
    </row>
    <row r="127" spans="1:130" s="226" customFormat="1" ht="26.25" customHeight="1">
      <c r="A127" s="881"/>
      <c r="B127" s="882"/>
      <c r="C127" s="900" t="s">
        <v>474</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38" t="s">
        <v>426</v>
      </c>
      <c r="AB127" s="839"/>
      <c r="AC127" s="839"/>
      <c r="AD127" s="839"/>
      <c r="AE127" s="840"/>
      <c r="AF127" s="841" t="s">
        <v>426</v>
      </c>
      <c r="AG127" s="839"/>
      <c r="AH127" s="839"/>
      <c r="AI127" s="839"/>
      <c r="AJ127" s="840"/>
      <c r="AK127" s="841" t="s">
        <v>426</v>
      </c>
      <c r="AL127" s="839"/>
      <c r="AM127" s="839"/>
      <c r="AN127" s="839"/>
      <c r="AO127" s="840"/>
      <c r="AP127" s="886" t="s">
        <v>426</v>
      </c>
      <c r="AQ127" s="887"/>
      <c r="AR127" s="887"/>
      <c r="AS127" s="887"/>
      <c r="AT127" s="888"/>
      <c r="AU127" s="262"/>
      <c r="AV127" s="262"/>
      <c r="AW127" s="262"/>
      <c r="AX127" s="903" t="s">
        <v>475</v>
      </c>
      <c r="AY127" s="871"/>
      <c r="AZ127" s="871"/>
      <c r="BA127" s="871"/>
      <c r="BB127" s="871"/>
      <c r="BC127" s="871"/>
      <c r="BD127" s="871"/>
      <c r="BE127" s="872"/>
      <c r="BF127" s="870" t="s">
        <v>476</v>
      </c>
      <c r="BG127" s="871"/>
      <c r="BH127" s="871"/>
      <c r="BI127" s="871"/>
      <c r="BJ127" s="871"/>
      <c r="BK127" s="871"/>
      <c r="BL127" s="872"/>
      <c r="BM127" s="870" t="s">
        <v>477</v>
      </c>
      <c r="BN127" s="871"/>
      <c r="BO127" s="871"/>
      <c r="BP127" s="871"/>
      <c r="BQ127" s="871"/>
      <c r="BR127" s="871"/>
      <c r="BS127" s="872"/>
      <c r="BT127" s="870" t="s">
        <v>478</v>
      </c>
      <c r="BU127" s="871"/>
      <c r="BV127" s="871"/>
      <c r="BW127" s="871"/>
      <c r="BX127" s="871"/>
      <c r="BY127" s="871"/>
      <c r="BZ127" s="873"/>
      <c r="CA127" s="262"/>
      <c r="CB127" s="262"/>
      <c r="CC127" s="262"/>
      <c r="CD127" s="263"/>
      <c r="CE127" s="263"/>
      <c r="CF127" s="263"/>
      <c r="CG127" s="260"/>
      <c r="CH127" s="260"/>
      <c r="CI127" s="260"/>
      <c r="CJ127" s="261"/>
      <c r="CK127" s="916"/>
      <c r="CL127" s="917"/>
      <c r="CM127" s="917"/>
      <c r="CN127" s="917"/>
      <c r="CO127" s="918"/>
      <c r="CP127" s="874" t="s">
        <v>479</v>
      </c>
      <c r="CQ127" s="809"/>
      <c r="CR127" s="809"/>
      <c r="CS127" s="809"/>
      <c r="CT127" s="809"/>
      <c r="CU127" s="809"/>
      <c r="CV127" s="809"/>
      <c r="CW127" s="809"/>
      <c r="CX127" s="809"/>
      <c r="CY127" s="809"/>
      <c r="CZ127" s="809"/>
      <c r="DA127" s="809"/>
      <c r="DB127" s="809"/>
      <c r="DC127" s="809"/>
      <c r="DD127" s="809"/>
      <c r="DE127" s="809"/>
      <c r="DF127" s="810"/>
      <c r="DG127" s="875" t="s">
        <v>426</v>
      </c>
      <c r="DH127" s="876"/>
      <c r="DI127" s="876"/>
      <c r="DJ127" s="876"/>
      <c r="DK127" s="876"/>
      <c r="DL127" s="876" t="s">
        <v>426</v>
      </c>
      <c r="DM127" s="876"/>
      <c r="DN127" s="876"/>
      <c r="DO127" s="876"/>
      <c r="DP127" s="876"/>
      <c r="DQ127" s="876" t="s">
        <v>426</v>
      </c>
      <c r="DR127" s="876"/>
      <c r="DS127" s="876"/>
      <c r="DT127" s="876"/>
      <c r="DU127" s="876"/>
      <c r="DV127" s="853" t="s">
        <v>426</v>
      </c>
      <c r="DW127" s="853"/>
      <c r="DX127" s="853"/>
      <c r="DY127" s="853"/>
      <c r="DZ127" s="854"/>
    </row>
    <row r="128" spans="1:130" s="226" customFormat="1" ht="26.25" customHeight="1" thickBot="1">
      <c r="A128" s="855" t="s">
        <v>480</v>
      </c>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7" t="s">
        <v>481</v>
      </c>
      <c r="X128" s="857"/>
      <c r="Y128" s="857"/>
      <c r="Z128" s="858"/>
      <c r="AA128" s="859">
        <v>31311</v>
      </c>
      <c r="AB128" s="860"/>
      <c r="AC128" s="860"/>
      <c r="AD128" s="860"/>
      <c r="AE128" s="861"/>
      <c r="AF128" s="862">
        <v>31148</v>
      </c>
      <c r="AG128" s="860"/>
      <c r="AH128" s="860"/>
      <c r="AI128" s="860"/>
      <c r="AJ128" s="861"/>
      <c r="AK128" s="862">
        <v>29463</v>
      </c>
      <c r="AL128" s="860"/>
      <c r="AM128" s="860"/>
      <c r="AN128" s="860"/>
      <c r="AO128" s="861"/>
      <c r="AP128" s="863"/>
      <c r="AQ128" s="864"/>
      <c r="AR128" s="864"/>
      <c r="AS128" s="864"/>
      <c r="AT128" s="865"/>
      <c r="AU128" s="262"/>
      <c r="AV128" s="262"/>
      <c r="AW128" s="262"/>
      <c r="AX128" s="866" t="s">
        <v>482</v>
      </c>
      <c r="AY128" s="867"/>
      <c r="AZ128" s="867"/>
      <c r="BA128" s="867"/>
      <c r="BB128" s="867"/>
      <c r="BC128" s="867"/>
      <c r="BD128" s="867"/>
      <c r="BE128" s="868"/>
      <c r="BF128" s="845" t="s">
        <v>379</v>
      </c>
      <c r="BG128" s="846"/>
      <c r="BH128" s="846"/>
      <c r="BI128" s="846"/>
      <c r="BJ128" s="846"/>
      <c r="BK128" s="846"/>
      <c r="BL128" s="869"/>
      <c r="BM128" s="845">
        <v>15</v>
      </c>
      <c r="BN128" s="846"/>
      <c r="BO128" s="846"/>
      <c r="BP128" s="846"/>
      <c r="BQ128" s="846"/>
      <c r="BR128" s="846"/>
      <c r="BS128" s="869"/>
      <c r="BT128" s="845">
        <v>20</v>
      </c>
      <c r="BU128" s="846"/>
      <c r="BV128" s="846"/>
      <c r="BW128" s="846"/>
      <c r="BX128" s="846"/>
      <c r="BY128" s="846"/>
      <c r="BZ128" s="847"/>
      <c r="CA128" s="263"/>
      <c r="CB128" s="263"/>
      <c r="CC128" s="263"/>
      <c r="CD128" s="263"/>
      <c r="CE128" s="263"/>
      <c r="CF128" s="263"/>
      <c r="CG128" s="260"/>
      <c r="CH128" s="260"/>
      <c r="CI128" s="260"/>
      <c r="CJ128" s="261"/>
      <c r="CK128" s="919"/>
      <c r="CL128" s="920"/>
      <c r="CM128" s="920"/>
      <c r="CN128" s="920"/>
      <c r="CO128" s="921"/>
      <c r="CP128" s="848" t="s">
        <v>483</v>
      </c>
      <c r="CQ128" s="787"/>
      <c r="CR128" s="787"/>
      <c r="CS128" s="787"/>
      <c r="CT128" s="787"/>
      <c r="CU128" s="787"/>
      <c r="CV128" s="787"/>
      <c r="CW128" s="787"/>
      <c r="CX128" s="787"/>
      <c r="CY128" s="787"/>
      <c r="CZ128" s="787"/>
      <c r="DA128" s="787"/>
      <c r="DB128" s="787"/>
      <c r="DC128" s="787"/>
      <c r="DD128" s="787"/>
      <c r="DE128" s="787"/>
      <c r="DF128" s="788"/>
      <c r="DG128" s="849" t="s">
        <v>124</v>
      </c>
      <c r="DH128" s="850"/>
      <c r="DI128" s="850"/>
      <c r="DJ128" s="850"/>
      <c r="DK128" s="850"/>
      <c r="DL128" s="850" t="s">
        <v>484</v>
      </c>
      <c r="DM128" s="850"/>
      <c r="DN128" s="850"/>
      <c r="DO128" s="850"/>
      <c r="DP128" s="850"/>
      <c r="DQ128" s="850" t="s">
        <v>485</v>
      </c>
      <c r="DR128" s="850"/>
      <c r="DS128" s="850"/>
      <c r="DT128" s="850"/>
      <c r="DU128" s="850"/>
      <c r="DV128" s="851" t="s">
        <v>124</v>
      </c>
      <c r="DW128" s="851"/>
      <c r="DX128" s="851"/>
      <c r="DY128" s="851"/>
      <c r="DZ128" s="852"/>
    </row>
    <row r="129" spans="1:131" s="226" customFormat="1" ht="26.25" customHeight="1">
      <c r="A129" s="833" t="s">
        <v>100</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835" t="s">
        <v>486</v>
      </c>
      <c r="X129" s="836"/>
      <c r="Y129" s="836"/>
      <c r="Z129" s="837"/>
      <c r="AA129" s="838">
        <v>1953617</v>
      </c>
      <c r="AB129" s="839"/>
      <c r="AC129" s="839"/>
      <c r="AD129" s="839"/>
      <c r="AE129" s="840"/>
      <c r="AF129" s="841">
        <v>1906227</v>
      </c>
      <c r="AG129" s="839"/>
      <c r="AH129" s="839"/>
      <c r="AI129" s="839"/>
      <c r="AJ129" s="840"/>
      <c r="AK129" s="841">
        <v>1862230</v>
      </c>
      <c r="AL129" s="839"/>
      <c r="AM129" s="839"/>
      <c r="AN129" s="839"/>
      <c r="AO129" s="840"/>
      <c r="AP129" s="842"/>
      <c r="AQ129" s="843"/>
      <c r="AR129" s="843"/>
      <c r="AS129" s="843"/>
      <c r="AT129" s="844"/>
      <c r="AU129" s="264"/>
      <c r="AV129" s="264"/>
      <c r="AW129" s="264"/>
      <c r="AX129" s="808" t="s">
        <v>487</v>
      </c>
      <c r="AY129" s="809"/>
      <c r="AZ129" s="809"/>
      <c r="BA129" s="809"/>
      <c r="BB129" s="809"/>
      <c r="BC129" s="809"/>
      <c r="BD129" s="809"/>
      <c r="BE129" s="810"/>
      <c r="BF129" s="828" t="s">
        <v>426</v>
      </c>
      <c r="BG129" s="829"/>
      <c r="BH129" s="829"/>
      <c r="BI129" s="829"/>
      <c r="BJ129" s="829"/>
      <c r="BK129" s="829"/>
      <c r="BL129" s="830"/>
      <c r="BM129" s="828">
        <v>20</v>
      </c>
      <c r="BN129" s="829"/>
      <c r="BO129" s="829"/>
      <c r="BP129" s="829"/>
      <c r="BQ129" s="829"/>
      <c r="BR129" s="829"/>
      <c r="BS129" s="830"/>
      <c r="BT129" s="828">
        <v>30</v>
      </c>
      <c r="BU129" s="831"/>
      <c r="BV129" s="831"/>
      <c r="BW129" s="831"/>
      <c r="BX129" s="831"/>
      <c r="BY129" s="831"/>
      <c r="BZ129" s="83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3" t="s">
        <v>488</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835" t="s">
        <v>489</v>
      </c>
      <c r="X130" s="836"/>
      <c r="Y130" s="836"/>
      <c r="Z130" s="837"/>
      <c r="AA130" s="838">
        <v>360104</v>
      </c>
      <c r="AB130" s="839"/>
      <c r="AC130" s="839"/>
      <c r="AD130" s="839"/>
      <c r="AE130" s="840"/>
      <c r="AF130" s="841">
        <v>337132</v>
      </c>
      <c r="AG130" s="839"/>
      <c r="AH130" s="839"/>
      <c r="AI130" s="839"/>
      <c r="AJ130" s="840"/>
      <c r="AK130" s="841">
        <v>342935</v>
      </c>
      <c r="AL130" s="839"/>
      <c r="AM130" s="839"/>
      <c r="AN130" s="839"/>
      <c r="AO130" s="840"/>
      <c r="AP130" s="842"/>
      <c r="AQ130" s="843"/>
      <c r="AR130" s="843"/>
      <c r="AS130" s="843"/>
      <c r="AT130" s="844"/>
      <c r="AU130" s="264"/>
      <c r="AV130" s="264"/>
      <c r="AW130" s="264"/>
      <c r="AX130" s="808" t="s">
        <v>490</v>
      </c>
      <c r="AY130" s="809"/>
      <c r="AZ130" s="809"/>
      <c r="BA130" s="809"/>
      <c r="BB130" s="809"/>
      <c r="BC130" s="809"/>
      <c r="BD130" s="809"/>
      <c r="BE130" s="810"/>
      <c r="BF130" s="811">
        <v>9.1999999999999993</v>
      </c>
      <c r="BG130" s="812"/>
      <c r="BH130" s="812"/>
      <c r="BI130" s="812"/>
      <c r="BJ130" s="812"/>
      <c r="BK130" s="812"/>
      <c r="BL130" s="813"/>
      <c r="BM130" s="811">
        <v>25</v>
      </c>
      <c r="BN130" s="812"/>
      <c r="BO130" s="812"/>
      <c r="BP130" s="812"/>
      <c r="BQ130" s="812"/>
      <c r="BR130" s="812"/>
      <c r="BS130" s="813"/>
      <c r="BT130" s="811">
        <v>35</v>
      </c>
      <c r="BU130" s="814"/>
      <c r="BV130" s="814"/>
      <c r="BW130" s="814"/>
      <c r="BX130" s="814"/>
      <c r="BY130" s="814"/>
      <c r="BZ130" s="81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491</v>
      </c>
      <c r="X131" s="819"/>
      <c r="Y131" s="819"/>
      <c r="Z131" s="820"/>
      <c r="AA131" s="821">
        <v>1593513</v>
      </c>
      <c r="AB131" s="822"/>
      <c r="AC131" s="822"/>
      <c r="AD131" s="822"/>
      <c r="AE131" s="823"/>
      <c r="AF131" s="824">
        <v>1569095</v>
      </c>
      <c r="AG131" s="822"/>
      <c r="AH131" s="822"/>
      <c r="AI131" s="822"/>
      <c r="AJ131" s="823"/>
      <c r="AK131" s="824">
        <v>1519295</v>
      </c>
      <c r="AL131" s="822"/>
      <c r="AM131" s="822"/>
      <c r="AN131" s="822"/>
      <c r="AO131" s="823"/>
      <c r="AP131" s="825"/>
      <c r="AQ131" s="826"/>
      <c r="AR131" s="826"/>
      <c r="AS131" s="826"/>
      <c r="AT131" s="827"/>
      <c r="AU131" s="264"/>
      <c r="AV131" s="264"/>
      <c r="AW131" s="264"/>
      <c r="AX131" s="786" t="s">
        <v>492</v>
      </c>
      <c r="AY131" s="787"/>
      <c r="AZ131" s="787"/>
      <c r="BA131" s="787"/>
      <c r="BB131" s="787"/>
      <c r="BC131" s="787"/>
      <c r="BD131" s="787"/>
      <c r="BE131" s="788"/>
      <c r="BF131" s="789" t="s">
        <v>124</v>
      </c>
      <c r="BG131" s="790"/>
      <c r="BH131" s="790"/>
      <c r="BI131" s="790"/>
      <c r="BJ131" s="790"/>
      <c r="BK131" s="790"/>
      <c r="BL131" s="791"/>
      <c r="BM131" s="789">
        <v>350</v>
      </c>
      <c r="BN131" s="790"/>
      <c r="BO131" s="790"/>
      <c r="BP131" s="790"/>
      <c r="BQ131" s="790"/>
      <c r="BR131" s="790"/>
      <c r="BS131" s="791"/>
      <c r="BT131" s="792"/>
      <c r="BU131" s="793"/>
      <c r="BV131" s="793"/>
      <c r="BW131" s="793"/>
      <c r="BX131" s="793"/>
      <c r="BY131" s="793"/>
      <c r="BZ131" s="79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5" t="s">
        <v>493</v>
      </c>
      <c r="B132" s="796"/>
      <c r="C132" s="796"/>
      <c r="D132" s="796"/>
      <c r="E132" s="796"/>
      <c r="F132" s="796"/>
      <c r="G132" s="796"/>
      <c r="H132" s="796"/>
      <c r="I132" s="796"/>
      <c r="J132" s="796"/>
      <c r="K132" s="796"/>
      <c r="L132" s="796"/>
      <c r="M132" s="796"/>
      <c r="N132" s="796"/>
      <c r="O132" s="796"/>
      <c r="P132" s="796"/>
      <c r="Q132" s="796"/>
      <c r="R132" s="796"/>
      <c r="S132" s="796"/>
      <c r="T132" s="796"/>
      <c r="U132" s="796"/>
      <c r="V132" s="799" t="s">
        <v>494</v>
      </c>
      <c r="W132" s="799"/>
      <c r="X132" s="799"/>
      <c r="Y132" s="799"/>
      <c r="Z132" s="800"/>
      <c r="AA132" s="801">
        <v>9.9287548959999992</v>
      </c>
      <c r="AB132" s="802"/>
      <c r="AC132" s="802"/>
      <c r="AD132" s="802"/>
      <c r="AE132" s="803"/>
      <c r="AF132" s="804">
        <v>8.5393172499999999</v>
      </c>
      <c r="AG132" s="802"/>
      <c r="AH132" s="802"/>
      <c r="AI132" s="802"/>
      <c r="AJ132" s="803"/>
      <c r="AK132" s="804">
        <v>9.2306629059999992</v>
      </c>
      <c r="AL132" s="802"/>
      <c r="AM132" s="802"/>
      <c r="AN132" s="802"/>
      <c r="AO132" s="803"/>
      <c r="AP132" s="805"/>
      <c r="AQ132" s="806"/>
      <c r="AR132" s="806"/>
      <c r="AS132" s="806"/>
      <c r="AT132" s="80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7"/>
      <c r="B133" s="798"/>
      <c r="C133" s="798"/>
      <c r="D133" s="798"/>
      <c r="E133" s="798"/>
      <c r="F133" s="798"/>
      <c r="G133" s="798"/>
      <c r="H133" s="798"/>
      <c r="I133" s="798"/>
      <c r="J133" s="798"/>
      <c r="K133" s="798"/>
      <c r="L133" s="798"/>
      <c r="M133" s="798"/>
      <c r="N133" s="798"/>
      <c r="O133" s="798"/>
      <c r="P133" s="798"/>
      <c r="Q133" s="798"/>
      <c r="R133" s="798"/>
      <c r="S133" s="798"/>
      <c r="T133" s="798"/>
      <c r="U133" s="798"/>
      <c r="V133" s="778" t="s">
        <v>495</v>
      </c>
      <c r="W133" s="778"/>
      <c r="X133" s="778"/>
      <c r="Y133" s="778"/>
      <c r="Z133" s="779"/>
      <c r="AA133" s="780">
        <v>9.6</v>
      </c>
      <c r="AB133" s="781"/>
      <c r="AC133" s="781"/>
      <c r="AD133" s="781"/>
      <c r="AE133" s="782"/>
      <c r="AF133" s="780">
        <v>9.4</v>
      </c>
      <c r="AG133" s="781"/>
      <c r="AH133" s="781"/>
      <c r="AI133" s="781"/>
      <c r="AJ133" s="782"/>
      <c r="AK133" s="780">
        <v>9.1999999999999993</v>
      </c>
      <c r="AL133" s="781"/>
      <c r="AM133" s="781"/>
      <c r="AN133" s="781"/>
      <c r="AO133" s="782"/>
      <c r="AP133" s="783"/>
      <c r="AQ133" s="784"/>
      <c r="AR133" s="784"/>
      <c r="AS133" s="784"/>
      <c r="AT133" s="78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43DgMTZSuYwcYTDNW16ORm6R3QvTIpKotkLrW+lsmp+iCxcaf4GTeoH+vxMy+qIDpdlImsXgLw9RYRfTsdKEw==" saltValue="LC2Lgqua+33W4xQnYJSE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PUluvteuG4WJ5fCBrGvhSSavuPp+C11YmdPaeHroL6NMD0z2LiTLr6x8t738/JDroQb94LTEPdeJUYdiQwJtQ==" saltValue="RY487pLK1nQ2rZHFYtZQJ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2x08dycU+jUwqFMVZ33IrLAcs05w8JqCKd9iM8/MqOsTg64nHwiMI9Bbk0NNhPFvrnzuKGD9Zlfc9Q5CyVtOw==" saltValue="xTujLsclPN+wrIxtsOOD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504</v>
      </c>
      <c r="AL9" s="1208"/>
      <c r="AM9" s="1208"/>
      <c r="AN9" s="1209"/>
      <c r="AO9" s="292">
        <v>459801</v>
      </c>
      <c r="AP9" s="292">
        <v>129814</v>
      </c>
      <c r="AQ9" s="293">
        <v>189734</v>
      </c>
      <c r="AR9" s="294">
        <v>-31.6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505</v>
      </c>
      <c r="AL10" s="1208"/>
      <c r="AM10" s="1208"/>
      <c r="AN10" s="1209"/>
      <c r="AO10" s="295">
        <v>45864</v>
      </c>
      <c r="AP10" s="295">
        <v>12949</v>
      </c>
      <c r="AQ10" s="296">
        <v>22180</v>
      </c>
      <c r="AR10" s="297">
        <v>-41.6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506</v>
      </c>
      <c r="AL11" s="1208"/>
      <c r="AM11" s="1208"/>
      <c r="AN11" s="1209"/>
      <c r="AO11" s="295">
        <v>73933</v>
      </c>
      <c r="AP11" s="295">
        <v>20873</v>
      </c>
      <c r="AQ11" s="296">
        <v>28692</v>
      </c>
      <c r="AR11" s="297">
        <v>-27.3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507</v>
      </c>
      <c r="AL12" s="1208"/>
      <c r="AM12" s="1208"/>
      <c r="AN12" s="1209"/>
      <c r="AO12" s="295" t="s">
        <v>508</v>
      </c>
      <c r="AP12" s="295" t="s">
        <v>508</v>
      </c>
      <c r="AQ12" s="296">
        <v>4806</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509</v>
      </c>
      <c r="AL13" s="1208"/>
      <c r="AM13" s="1208"/>
      <c r="AN13" s="1209"/>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510</v>
      </c>
      <c r="AL14" s="1208"/>
      <c r="AM14" s="1208"/>
      <c r="AN14" s="1209"/>
      <c r="AO14" s="295">
        <v>15923</v>
      </c>
      <c r="AP14" s="295">
        <v>4495</v>
      </c>
      <c r="AQ14" s="296">
        <v>8976</v>
      </c>
      <c r="AR14" s="297">
        <v>-49.9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511</v>
      </c>
      <c r="AL15" s="1208"/>
      <c r="AM15" s="1208"/>
      <c r="AN15" s="1209"/>
      <c r="AO15" s="295" t="s">
        <v>508</v>
      </c>
      <c r="AP15" s="295" t="s">
        <v>508</v>
      </c>
      <c r="AQ15" s="296">
        <v>4161</v>
      </c>
      <c r="AR15" s="297" t="s">
        <v>508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512</v>
      </c>
      <c r="AL16" s="1211"/>
      <c r="AM16" s="1211"/>
      <c r="AN16" s="1212"/>
      <c r="AO16" s="295">
        <v>-36810</v>
      </c>
      <c r="AP16" s="295">
        <v>-10392</v>
      </c>
      <c r="AQ16" s="296">
        <v>-17989</v>
      </c>
      <c r="AR16" s="297">
        <v>-42.2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558711</v>
      </c>
      <c r="AP17" s="295">
        <v>157739</v>
      </c>
      <c r="AQ17" s="296">
        <v>240560</v>
      </c>
      <c r="AR17" s="297">
        <v>-34.4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517</v>
      </c>
      <c r="AL21" s="1205"/>
      <c r="AM21" s="1205"/>
      <c r="AN21" s="1206"/>
      <c r="AO21" s="307">
        <v>15.53</v>
      </c>
      <c r="AP21" s="308">
        <v>21.65</v>
      </c>
      <c r="AQ21" s="309">
        <v>-6.12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518</v>
      </c>
      <c r="AL22" s="1205"/>
      <c r="AM22" s="1205"/>
      <c r="AN22" s="1206"/>
      <c r="AO22" s="312">
        <v>97.5</v>
      </c>
      <c r="AP22" s="313">
        <v>95.4</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523</v>
      </c>
      <c r="AL32" s="1196"/>
      <c r="AM32" s="1196"/>
      <c r="AN32" s="1197"/>
      <c r="AO32" s="322">
        <v>341204</v>
      </c>
      <c r="AP32" s="322">
        <v>96331</v>
      </c>
      <c r="AQ32" s="323">
        <v>139228</v>
      </c>
      <c r="AR32" s="324">
        <v>-30.8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524</v>
      </c>
      <c r="AL33" s="1196"/>
      <c r="AM33" s="1196"/>
      <c r="AN33" s="1197"/>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525</v>
      </c>
      <c r="AL34" s="1196"/>
      <c r="AM34" s="1196"/>
      <c r="AN34" s="1197"/>
      <c r="AO34" s="322" t="s">
        <v>508</v>
      </c>
      <c r="AP34" s="322" t="s">
        <v>508</v>
      </c>
      <c r="AQ34" s="323">
        <v>5</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526</v>
      </c>
      <c r="AL35" s="1196"/>
      <c r="AM35" s="1196"/>
      <c r="AN35" s="1197"/>
      <c r="AO35" s="322">
        <v>160310</v>
      </c>
      <c r="AP35" s="322">
        <v>45260</v>
      </c>
      <c r="AQ35" s="323">
        <v>32095</v>
      </c>
      <c r="AR35" s="324">
        <v>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527</v>
      </c>
      <c r="AL36" s="1196"/>
      <c r="AM36" s="1196"/>
      <c r="AN36" s="1197"/>
      <c r="AO36" s="322">
        <v>11125</v>
      </c>
      <c r="AP36" s="322">
        <v>3141</v>
      </c>
      <c r="AQ36" s="323">
        <v>5254</v>
      </c>
      <c r="AR36" s="324">
        <v>-40.200000000000003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528</v>
      </c>
      <c r="AL37" s="1196"/>
      <c r="AM37" s="1196"/>
      <c r="AN37" s="1197"/>
      <c r="AO37" s="322" t="s">
        <v>508</v>
      </c>
      <c r="AP37" s="322" t="s">
        <v>508</v>
      </c>
      <c r="AQ37" s="323">
        <v>1384</v>
      </c>
      <c r="AR37" s="324" t="s">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529</v>
      </c>
      <c r="AL38" s="1199"/>
      <c r="AM38" s="1199"/>
      <c r="AN38" s="1200"/>
      <c r="AO38" s="325" t="s">
        <v>508</v>
      </c>
      <c r="AP38" s="325" t="s">
        <v>508</v>
      </c>
      <c r="AQ38" s="326">
        <v>32</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530</v>
      </c>
      <c r="AL39" s="1199"/>
      <c r="AM39" s="1199"/>
      <c r="AN39" s="1200"/>
      <c r="AO39" s="322">
        <v>-29463</v>
      </c>
      <c r="AP39" s="322">
        <v>-8318</v>
      </c>
      <c r="AQ39" s="323">
        <v>-8131</v>
      </c>
      <c r="AR39" s="324">
        <v>2.2999999999999998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531</v>
      </c>
      <c r="AL40" s="1196"/>
      <c r="AM40" s="1196"/>
      <c r="AN40" s="1197"/>
      <c r="AO40" s="322">
        <v>-342935</v>
      </c>
      <c r="AP40" s="322">
        <v>-96820</v>
      </c>
      <c r="AQ40" s="323">
        <v>-126394</v>
      </c>
      <c r="AR40" s="324">
        <v>-23.4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291</v>
      </c>
      <c r="AL41" s="1202"/>
      <c r="AM41" s="1202"/>
      <c r="AN41" s="1203"/>
      <c r="AO41" s="322">
        <v>140241</v>
      </c>
      <c r="AP41" s="322">
        <v>39594</v>
      </c>
      <c r="AQ41" s="323">
        <v>43473</v>
      </c>
      <c r="AR41" s="324">
        <v>-8.9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499</v>
      </c>
      <c r="AN49" s="1190" t="s">
        <v>535</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296526</v>
      </c>
      <c r="AN51" s="344">
        <v>78863</v>
      </c>
      <c r="AO51" s="345">
        <v>-47.1</v>
      </c>
      <c r="AP51" s="346">
        <v>316331</v>
      </c>
      <c r="AQ51" s="347">
        <v>38.6</v>
      </c>
      <c r="AR51" s="348">
        <v>-85.7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118092</v>
      </c>
      <c r="AN52" s="352">
        <v>31407</v>
      </c>
      <c r="AO52" s="353">
        <v>-45.1</v>
      </c>
      <c r="AP52" s="354">
        <v>106387</v>
      </c>
      <c r="AQ52" s="355">
        <v>22.8</v>
      </c>
      <c r="AR52" s="356">
        <v>-67.900000000000006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304883</v>
      </c>
      <c r="AN53" s="344">
        <v>82245</v>
      </c>
      <c r="AO53" s="345">
        <v>4.3</v>
      </c>
      <c r="AP53" s="346">
        <v>333013</v>
      </c>
      <c r="AQ53" s="347">
        <v>5.3</v>
      </c>
      <c r="AR53" s="348">
        <v>-1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163585</v>
      </c>
      <c r="AN54" s="352">
        <v>44129</v>
      </c>
      <c r="AO54" s="353">
        <v>40.5</v>
      </c>
      <c r="AP54" s="354">
        <v>126732</v>
      </c>
      <c r="AQ54" s="355">
        <v>19.100000000000001</v>
      </c>
      <c r="AR54" s="356">
        <v>21.4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203973</v>
      </c>
      <c r="AN55" s="344">
        <v>56129</v>
      </c>
      <c r="AO55" s="345">
        <v>-31.8</v>
      </c>
      <c r="AP55" s="346">
        <v>280458</v>
      </c>
      <c r="AQ55" s="347">
        <v>-15.8</v>
      </c>
      <c r="AR55" s="348">
        <v>-16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56330</v>
      </c>
      <c r="AN56" s="352">
        <v>15501</v>
      </c>
      <c r="AO56" s="353">
        <v>-64.900000000000006</v>
      </c>
      <c r="AP56" s="354">
        <v>127286</v>
      </c>
      <c r="AQ56" s="355">
        <v>0.4</v>
      </c>
      <c r="AR56" s="356">
        <v>-65.3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566612</v>
      </c>
      <c r="AN57" s="344">
        <v>157392</v>
      </c>
      <c r="AO57" s="345">
        <v>180.4</v>
      </c>
      <c r="AP57" s="346">
        <v>291945</v>
      </c>
      <c r="AQ57" s="347">
        <v>4.0999999999999996</v>
      </c>
      <c r="AR57" s="348">
        <v>176.3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356430</v>
      </c>
      <c r="AN58" s="352">
        <v>99008</v>
      </c>
      <c r="AO58" s="353">
        <v>538.70000000000005</v>
      </c>
      <c r="AP58" s="354">
        <v>127651</v>
      </c>
      <c r="AQ58" s="355">
        <v>0.3</v>
      </c>
      <c r="AR58" s="356">
        <v>538.4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471093</v>
      </c>
      <c r="AN59" s="344">
        <v>133002</v>
      </c>
      <c r="AO59" s="345">
        <v>-15.5</v>
      </c>
      <c r="AP59" s="346">
        <v>291173</v>
      </c>
      <c r="AQ59" s="347">
        <v>-0.3</v>
      </c>
      <c r="AR59" s="348">
        <v>-15.2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86165</v>
      </c>
      <c r="AN60" s="352">
        <v>24327</v>
      </c>
      <c r="AO60" s="353">
        <v>-75.400000000000006</v>
      </c>
      <c r="AP60" s="354">
        <v>119071</v>
      </c>
      <c r="AQ60" s="355">
        <v>-6.7</v>
      </c>
      <c r="AR60" s="356">
        <v>-68.7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368617</v>
      </c>
      <c r="AN61" s="359">
        <v>101526</v>
      </c>
      <c r="AO61" s="360">
        <v>18.100000000000001</v>
      </c>
      <c r="AP61" s="361">
        <v>302584</v>
      </c>
      <c r="AQ61" s="362">
        <v>6.4</v>
      </c>
      <c r="AR61" s="348">
        <v>11.7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156120</v>
      </c>
      <c r="AN62" s="352">
        <v>42874</v>
      </c>
      <c r="AO62" s="353">
        <v>78.8</v>
      </c>
      <c r="AP62" s="354">
        <v>121425</v>
      </c>
      <c r="AQ62" s="355">
        <v>7.2</v>
      </c>
      <c r="AR62" s="356">
        <v>71.599999999999994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t+tnkdvlRbA9rcgxk6wPTsWnVOqYOny9Yn00DS2FwIlxgA81i/2fYYPgJu0VTjhLfuJVDuoWqX1sYGSKU9I4Q==" saltValue="9h3npvLkOaQujOXySOi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H85" sqref="AH8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ogK6EgykaUGrnqivc6794vJG9lx+cO8KgJjpCoSwfSiyupL4tZ+p+wvUtFGSk6gkDn9TDIjzbyz/OyjE/hJmA==" saltValue="iUN/GrhGfggrXWJQRlBz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FEFEP65tlBbDmTvMIq8PBfsqDOfCFIWSQ1otE7e0iqqeeptLUZxAB9HtymNNJlNf/laQ2PipfMsw6gxVzMtTA==" saltValue="/vnc1DuwisyvjDkRt/O3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3" t="s">
        <v>3</v>
      </c>
      <c r="D47" s="1213"/>
      <c r="E47" s="1214"/>
      <c r="F47" s="11">
        <v>51.97</v>
      </c>
      <c r="G47" s="12">
        <v>52.43</v>
      </c>
      <c r="H47" s="12">
        <v>53.03</v>
      </c>
      <c r="I47" s="12">
        <v>52.84</v>
      </c>
      <c r="J47" s="13">
        <v>53.16</v>
      </c>
    </row>
    <row r="48" spans="2:10" ht="57.75" customHeight="1">
      <c r="B48" s="14"/>
      <c r="C48" s="1215" t="s">
        <v>4</v>
      </c>
      <c r="D48" s="1215"/>
      <c r="E48" s="1216"/>
      <c r="F48" s="15">
        <v>15.06</v>
      </c>
      <c r="G48" s="16">
        <v>12.03</v>
      </c>
      <c r="H48" s="16">
        <v>13.45</v>
      </c>
      <c r="I48" s="16">
        <v>15.06</v>
      </c>
      <c r="J48" s="17">
        <v>10.09</v>
      </c>
    </row>
    <row r="49" spans="2:10" ht="57.75" customHeight="1" thickBot="1">
      <c r="B49" s="18"/>
      <c r="C49" s="1217" t="s">
        <v>5</v>
      </c>
      <c r="D49" s="1217"/>
      <c r="E49" s="1218"/>
      <c r="F49" s="19">
        <v>6.24</v>
      </c>
      <c r="G49" s="20" t="s">
        <v>556</v>
      </c>
      <c r="H49" s="20">
        <v>3.59</v>
      </c>
      <c r="I49" s="20" t="s">
        <v>557</v>
      </c>
      <c r="J49" s="21" t="s">
        <v>558</v>
      </c>
    </row>
    <row r="50" spans="2:10" ht="13.5" customHeight="1"/>
    <row r="51" spans="2:10" ht="13.5" hidden="1" customHeight="1"/>
    <row r="52" spans="2:10" ht="13.5" hidden="1" customHeight="1"/>
    <row r="53" spans="2:10" ht="13.5" hidden="1" customHeight="1"/>
  </sheetData>
  <sheetProtection algorithmName="SHA-512" hashValue="ZQQyGtogb01xkUCupKZf/qdVbDUSSHMxLUrIf5qwbY2ME2dU1yqfcGKUZF6cnUmezQP0jJxsFeJJF4Bl7S6Lfg==" saltValue="SFBWXuzD52jmxoB4Rdg6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O32" sqref="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5" t="s">
        <v>559</v>
      </c>
      <c r="D34" s="1225"/>
      <c r="E34" s="1226"/>
      <c r="F34" s="32">
        <v>0.04</v>
      </c>
      <c r="G34" s="33">
        <v>0.05</v>
      </c>
      <c r="H34" s="33" t="s">
        <v>560</v>
      </c>
      <c r="I34" s="33">
        <v>7.0000000000000007E-2</v>
      </c>
      <c r="J34" s="34" t="s">
        <v>561</v>
      </c>
      <c r="K34" s="22"/>
      <c r="L34" s="22"/>
      <c r="M34" s="22"/>
      <c r="N34" s="22"/>
      <c r="O34" s="22"/>
      <c r="P34" s="22"/>
    </row>
    <row r="35" spans="1:16" ht="39" customHeight="1">
      <c r="A35" s="22"/>
      <c r="B35" s="35"/>
      <c r="C35" s="1219" t="s">
        <v>562</v>
      </c>
      <c r="D35" s="1220"/>
      <c r="E35" s="1221"/>
      <c r="F35" s="36">
        <v>15.06</v>
      </c>
      <c r="G35" s="37">
        <v>12.03</v>
      </c>
      <c r="H35" s="37">
        <v>13.44</v>
      </c>
      <c r="I35" s="37">
        <v>15.14</v>
      </c>
      <c r="J35" s="38">
        <v>10.08</v>
      </c>
      <c r="K35" s="22"/>
      <c r="L35" s="22"/>
      <c r="M35" s="22"/>
      <c r="N35" s="22"/>
      <c r="O35" s="22"/>
      <c r="P35" s="22"/>
    </row>
    <row r="36" spans="1:16" ht="39" customHeight="1">
      <c r="A36" s="22"/>
      <c r="B36" s="35"/>
      <c r="C36" s="1219" t="s">
        <v>563</v>
      </c>
      <c r="D36" s="1220"/>
      <c r="E36" s="1221"/>
      <c r="F36" s="36">
        <v>1.34</v>
      </c>
      <c r="G36" s="37">
        <v>0.93</v>
      </c>
      <c r="H36" s="37">
        <v>2.0299999999999998</v>
      </c>
      <c r="I36" s="37">
        <v>2.62</v>
      </c>
      <c r="J36" s="38">
        <v>3.96</v>
      </c>
      <c r="K36" s="22"/>
      <c r="L36" s="22"/>
      <c r="M36" s="22"/>
      <c r="N36" s="22"/>
      <c r="O36" s="22"/>
      <c r="P36" s="22"/>
    </row>
    <row r="37" spans="1:16" ht="39" customHeight="1">
      <c r="A37" s="22"/>
      <c r="B37" s="35"/>
      <c r="C37" s="1219" t="s">
        <v>564</v>
      </c>
      <c r="D37" s="1220"/>
      <c r="E37" s="1221"/>
      <c r="F37" s="36">
        <v>1.66</v>
      </c>
      <c r="G37" s="37">
        <v>0.74</v>
      </c>
      <c r="H37" s="37">
        <v>0.51</v>
      </c>
      <c r="I37" s="37">
        <v>2.1800000000000002</v>
      </c>
      <c r="J37" s="38">
        <v>1.91</v>
      </c>
      <c r="K37" s="22"/>
      <c r="L37" s="22"/>
      <c r="M37" s="22"/>
      <c r="N37" s="22"/>
      <c r="O37" s="22"/>
      <c r="P37" s="22"/>
    </row>
    <row r="38" spans="1:16" ht="39" customHeight="1">
      <c r="A38" s="22"/>
      <c r="B38" s="35"/>
      <c r="C38" s="1219" t="s">
        <v>565</v>
      </c>
      <c r="D38" s="1220"/>
      <c r="E38" s="1221"/>
      <c r="F38" s="36">
        <v>0.48</v>
      </c>
      <c r="G38" s="37">
        <v>0.42</v>
      </c>
      <c r="H38" s="37">
        <v>0.4</v>
      </c>
      <c r="I38" s="37">
        <v>0.38</v>
      </c>
      <c r="J38" s="38">
        <v>0.31</v>
      </c>
      <c r="K38" s="22"/>
      <c r="L38" s="22"/>
      <c r="M38" s="22"/>
      <c r="N38" s="22"/>
      <c r="O38" s="22"/>
      <c r="P38" s="22"/>
    </row>
    <row r="39" spans="1:16" ht="39" customHeight="1">
      <c r="A39" s="22"/>
      <c r="B39" s="35"/>
      <c r="C39" s="1219" t="s">
        <v>566</v>
      </c>
      <c r="D39" s="1220"/>
      <c r="E39" s="1221"/>
      <c r="F39" s="36">
        <v>0.27</v>
      </c>
      <c r="G39" s="37">
        <v>0.44</v>
      </c>
      <c r="H39" s="37">
        <v>0.38</v>
      </c>
      <c r="I39" s="37">
        <v>0.43</v>
      </c>
      <c r="J39" s="38">
        <v>0.27</v>
      </c>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567</v>
      </c>
      <c r="D42" s="1220"/>
      <c r="E42" s="1221"/>
      <c r="F42" s="36" t="s">
        <v>508</v>
      </c>
      <c r="G42" s="37" t="s">
        <v>508</v>
      </c>
      <c r="H42" s="37" t="s">
        <v>508</v>
      </c>
      <c r="I42" s="37" t="s">
        <v>508</v>
      </c>
      <c r="J42" s="38" t="s">
        <v>508</v>
      </c>
      <c r="K42" s="22"/>
      <c r="L42" s="22"/>
      <c r="M42" s="22"/>
      <c r="N42" s="22"/>
      <c r="O42" s="22"/>
      <c r="P42" s="22"/>
    </row>
    <row r="43" spans="1:16" ht="39" customHeight="1" thickBot="1">
      <c r="A43" s="22"/>
      <c r="B43" s="40"/>
      <c r="C43" s="1222" t="s">
        <v>568</v>
      </c>
      <c r="D43" s="1223"/>
      <c r="E43" s="1224"/>
      <c r="F43" s="41">
        <v>0.15</v>
      </c>
      <c r="G43" s="42">
        <v>0</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wkDFAZgIA8IN0301ibOZIz24vB0m+vUaKX0N2YGLd2emlY9OeRPSTxQZE9SQ6zU901YY10w4ky+M3m6VYZeg==" saltValue="n+oRJnqNT1ytWjtKKQfW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5" t="s">
        <v>11</v>
      </c>
      <c r="C45" s="1236"/>
      <c r="D45" s="58"/>
      <c r="E45" s="1241" t="s">
        <v>12</v>
      </c>
      <c r="F45" s="1241"/>
      <c r="G45" s="1241"/>
      <c r="H45" s="1241"/>
      <c r="I45" s="1241"/>
      <c r="J45" s="1242"/>
      <c r="K45" s="59">
        <v>382</v>
      </c>
      <c r="L45" s="60">
        <v>383</v>
      </c>
      <c r="M45" s="60">
        <v>353</v>
      </c>
      <c r="N45" s="60">
        <v>334</v>
      </c>
      <c r="O45" s="61">
        <v>341</v>
      </c>
      <c r="P45" s="48"/>
      <c r="Q45" s="48"/>
      <c r="R45" s="48"/>
      <c r="S45" s="48"/>
      <c r="T45" s="48"/>
      <c r="U45" s="48"/>
    </row>
    <row r="46" spans="1:21" ht="30.75" customHeight="1">
      <c r="A46" s="48"/>
      <c r="B46" s="1237"/>
      <c r="C46" s="1238"/>
      <c r="D46" s="62"/>
      <c r="E46" s="1229" t="s">
        <v>13</v>
      </c>
      <c r="F46" s="1229"/>
      <c r="G46" s="1229"/>
      <c r="H46" s="1229"/>
      <c r="I46" s="1229"/>
      <c r="J46" s="1230"/>
      <c r="K46" s="63" t="s">
        <v>508</v>
      </c>
      <c r="L46" s="64" t="s">
        <v>508</v>
      </c>
      <c r="M46" s="64" t="s">
        <v>508</v>
      </c>
      <c r="N46" s="64" t="s">
        <v>508</v>
      </c>
      <c r="O46" s="65" t="s">
        <v>508</v>
      </c>
      <c r="P46" s="48"/>
      <c r="Q46" s="48"/>
      <c r="R46" s="48"/>
      <c r="S46" s="48"/>
      <c r="T46" s="48"/>
      <c r="U46" s="48"/>
    </row>
    <row r="47" spans="1:21" ht="30.75" customHeight="1">
      <c r="A47" s="48"/>
      <c r="B47" s="1237"/>
      <c r="C47" s="1238"/>
      <c r="D47" s="62"/>
      <c r="E47" s="1229" t="s">
        <v>14</v>
      </c>
      <c r="F47" s="1229"/>
      <c r="G47" s="1229"/>
      <c r="H47" s="1229"/>
      <c r="I47" s="1229"/>
      <c r="J47" s="1230"/>
      <c r="K47" s="63" t="s">
        <v>508</v>
      </c>
      <c r="L47" s="64" t="s">
        <v>508</v>
      </c>
      <c r="M47" s="64" t="s">
        <v>508</v>
      </c>
      <c r="N47" s="64" t="s">
        <v>508</v>
      </c>
      <c r="O47" s="65" t="s">
        <v>508</v>
      </c>
      <c r="P47" s="48"/>
      <c r="Q47" s="48"/>
      <c r="R47" s="48"/>
      <c r="S47" s="48"/>
      <c r="T47" s="48"/>
      <c r="U47" s="48"/>
    </row>
    <row r="48" spans="1:21" ht="30.75" customHeight="1">
      <c r="A48" s="48"/>
      <c r="B48" s="1237"/>
      <c r="C48" s="1238"/>
      <c r="D48" s="62"/>
      <c r="E48" s="1229" t="s">
        <v>15</v>
      </c>
      <c r="F48" s="1229"/>
      <c r="G48" s="1229"/>
      <c r="H48" s="1229"/>
      <c r="I48" s="1229"/>
      <c r="J48" s="1230"/>
      <c r="K48" s="63">
        <v>142</v>
      </c>
      <c r="L48" s="64">
        <v>158</v>
      </c>
      <c r="M48" s="64">
        <v>178</v>
      </c>
      <c r="N48" s="64">
        <v>149</v>
      </c>
      <c r="O48" s="65">
        <v>160</v>
      </c>
      <c r="P48" s="48"/>
      <c r="Q48" s="48"/>
      <c r="R48" s="48"/>
      <c r="S48" s="48"/>
      <c r="T48" s="48"/>
      <c r="U48" s="48"/>
    </row>
    <row r="49" spans="1:21" ht="30.75" customHeight="1">
      <c r="A49" s="48"/>
      <c r="B49" s="1237"/>
      <c r="C49" s="1238"/>
      <c r="D49" s="62"/>
      <c r="E49" s="1229" t="s">
        <v>16</v>
      </c>
      <c r="F49" s="1229"/>
      <c r="G49" s="1229"/>
      <c r="H49" s="1229"/>
      <c r="I49" s="1229"/>
      <c r="J49" s="1230"/>
      <c r="K49" s="63">
        <v>18</v>
      </c>
      <c r="L49" s="64">
        <v>18</v>
      </c>
      <c r="M49" s="64">
        <v>18</v>
      </c>
      <c r="N49" s="64">
        <v>19</v>
      </c>
      <c r="O49" s="65">
        <v>11</v>
      </c>
      <c r="P49" s="48"/>
      <c r="Q49" s="48"/>
      <c r="R49" s="48"/>
      <c r="S49" s="48"/>
      <c r="T49" s="48"/>
      <c r="U49" s="48"/>
    </row>
    <row r="50" spans="1:21" ht="30.75" customHeight="1">
      <c r="A50" s="48"/>
      <c r="B50" s="1237"/>
      <c r="C50" s="1238"/>
      <c r="D50" s="62"/>
      <c r="E50" s="1229" t="s">
        <v>17</v>
      </c>
      <c r="F50" s="1229"/>
      <c r="G50" s="1229"/>
      <c r="H50" s="1229"/>
      <c r="I50" s="1229"/>
      <c r="J50" s="1230"/>
      <c r="K50" s="63" t="s">
        <v>508</v>
      </c>
      <c r="L50" s="64" t="s">
        <v>508</v>
      </c>
      <c r="M50" s="64" t="s">
        <v>508</v>
      </c>
      <c r="N50" s="64" t="s">
        <v>508</v>
      </c>
      <c r="O50" s="65" t="s">
        <v>508</v>
      </c>
      <c r="P50" s="48"/>
      <c r="Q50" s="48"/>
      <c r="R50" s="48"/>
      <c r="S50" s="48"/>
      <c r="T50" s="48"/>
      <c r="U50" s="48"/>
    </row>
    <row r="51" spans="1:21" ht="30.75" customHeight="1">
      <c r="A51" s="48"/>
      <c r="B51" s="1239"/>
      <c r="C51" s="1240"/>
      <c r="D51" s="66"/>
      <c r="E51" s="1229" t="s">
        <v>18</v>
      </c>
      <c r="F51" s="1229"/>
      <c r="G51" s="1229"/>
      <c r="H51" s="1229"/>
      <c r="I51" s="1229"/>
      <c r="J51" s="1230"/>
      <c r="K51" s="63" t="s">
        <v>508</v>
      </c>
      <c r="L51" s="64" t="s">
        <v>508</v>
      </c>
      <c r="M51" s="64" t="s">
        <v>508</v>
      </c>
      <c r="N51" s="64" t="s">
        <v>508</v>
      </c>
      <c r="O51" s="65" t="s">
        <v>508</v>
      </c>
      <c r="P51" s="48"/>
      <c r="Q51" s="48"/>
      <c r="R51" s="48"/>
      <c r="S51" s="48"/>
      <c r="T51" s="48"/>
      <c r="U51" s="48"/>
    </row>
    <row r="52" spans="1:21" ht="30.75" customHeight="1">
      <c r="A52" s="48"/>
      <c r="B52" s="1227" t="s">
        <v>19</v>
      </c>
      <c r="C52" s="1228"/>
      <c r="D52" s="66"/>
      <c r="E52" s="1229" t="s">
        <v>20</v>
      </c>
      <c r="F52" s="1229"/>
      <c r="G52" s="1229"/>
      <c r="H52" s="1229"/>
      <c r="I52" s="1229"/>
      <c r="J52" s="1230"/>
      <c r="K52" s="63">
        <v>399</v>
      </c>
      <c r="L52" s="64">
        <v>464</v>
      </c>
      <c r="M52" s="64">
        <v>391</v>
      </c>
      <c r="N52" s="64">
        <v>368</v>
      </c>
      <c r="O52" s="65">
        <v>371</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143</v>
      </c>
      <c r="L53" s="69">
        <v>95</v>
      </c>
      <c r="M53" s="69">
        <v>158</v>
      </c>
      <c r="N53" s="69">
        <v>134</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pwOtIFY6EGZjOmJG29F0VBwedxYDhspfU9Md459JNiWh/zm1O+jPTZoVmrzPADLxR2u9zCfUjlZl9sc0lkUOg==" saltValue="7ojP34MevAS/t+8lOy3n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5" t="s">
        <v>24</v>
      </c>
      <c r="C41" s="1256"/>
      <c r="D41" s="81"/>
      <c r="E41" s="1257" t="s">
        <v>25</v>
      </c>
      <c r="F41" s="1257"/>
      <c r="G41" s="1257"/>
      <c r="H41" s="1258"/>
      <c r="I41" s="82">
        <v>3401</v>
      </c>
      <c r="J41" s="83">
        <v>3252</v>
      </c>
      <c r="K41" s="83">
        <v>3104</v>
      </c>
      <c r="L41" s="83">
        <v>3319</v>
      </c>
      <c r="M41" s="84">
        <v>3370</v>
      </c>
    </row>
    <row r="42" spans="2:13" ht="27.75" customHeight="1">
      <c r="B42" s="1245"/>
      <c r="C42" s="1246"/>
      <c r="D42" s="85"/>
      <c r="E42" s="1249" t="s">
        <v>26</v>
      </c>
      <c r="F42" s="1249"/>
      <c r="G42" s="1249"/>
      <c r="H42" s="1250"/>
      <c r="I42" s="86" t="s">
        <v>508</v>
      </c>
      <c r="J42" s="87" t="s">
        <v>508</v>
      </c>
      <c r="K42" s="87" t="s">
        <v>508</v>
      </c>
      <c r="L42" s="87" t="s">
        <v>508</v>
      </c>
      <c r="M42" s="88" t="s">
        <v>508</v>
      </c>
    </row>
    <row r="43" spans="2:13" ht="27.75" customHeight="1">
      <c r="B43" s="1245"/>
      <c r="C43" s="1246"/>
      <c r="D43" s="85"/>
      <c r="E43" s="1249" t="s">
        <v>27</v>
      </c>
      <c r="F43" s="1249"/>
      <c r="G43" s="1249"/>
      <c r="H43" s="1250"/>
      <c r="I43" s="86">
        <v>1611</v>
      </c>
      <c r="J43" s="87">
        <v>1534</v>
      </c>
      <c r="K43" s="87">
        <v>1414</v>
      </c>
      <c r="L43" s="87">
        <v>1363</v>
      </c>
      <c r="M43" s="88">
        <v>1268</v>
      </c>
    </row>
    <row r="44" spans="2:13" ht="27.75" customHeight="1">
      <c r="B44" s="1245"/>
      <c r="C44" s="1246"/>
      <c r="D44" s="85"/>
      <c r="E44" s="1249" t="s">
        <v>28</v>
      </c>
      <c r="F44" s="1249"/>
      <c r="G44" s="1249"/>
      <c r="H44" s="1250"/>
      <c r="I44" s="86">
        <v>59</v>
      </c>
      <c r="J44" s="87">
        <v>45</v>
      </c>
      <c r="K44" s="87">
        <v>70</v>
      </c>
      <c r="L44" s="87">
        <v>54</v>
      </c>
      <c r="M44" s="88">
        <v>41</v>
      </c>
    </row>
    <row r="45" spans="2:13" ht="27.75" customHeight="1">
      <c r="B45" s="1245"/>
      <c r="C45" s="1246"/>
      <c r="D45" s="85"/>
      <c r="E45" s="1249" t="s">
        <v>29</v>
      </c>
      <c r="F45" s="1249"/>
      <c r="G45" s="1249"/>
      <c r="H45" s="1250"/>
      <c r="I45" s="86">
        <v>571</v>
      </c>
      <c r="J45" s="87">
        <v>507</v>
      </c>
      <c r="K45" s="87">
        <v>500</v>
      </c>
      <c r="L45" s="87">
        <v>461</v>
      </c>
      <c r="M45" s="88">
        <v>431</v>
      </c>
    </row>
    <row r="46" spans="2:13" ht="27.75" customHeight="1">
      <c r="B46" s="1245"/>
      <c r="C46" s="1246"/>
      <c r="D46" s="89"/>
      <c r="E46" s="1249" t="s">
        <v>30</v>
      </c>
      <c r="F46" s="1249"/>
      <c r="G46" s="1249"/>
      <c r="H46" s="1250"/>
      <c r="I46" s="86" t="s">
        <v>508</v>
      </c>
      <c r="J46" s="87" t="s">
        <v>508</v>
      </c>
      <c r="K46" s="87" t="s">
        <v>508</v>
      </c>
      <c r="L46" s="87" t="s">
        <v>508</v>
      </c>
      <c r="M46" s="88" t="s">
        <v>508</v>
      </c>
    </row>
    <row r="47" spans="2:13" ht="27.75" customHeight="1">
      <c r="B47" s="1245"/>
      <c r="C47" s="1246"/>
      <c r="D47" s="90"/>
      <c r="E47" s="1259" t="s">
        <v>31</v>
      </c>
      <c r="F47" s="1260"/>
      <c r="G47" s="1260"/>
      <c r="H47" s="1261"/>
      <c r="I47" s="86" t="s">
        <v>508</v>
      </c>
      <c r="J47" s="87" t="s">
        <v>508</v>
      </c>
      <c r="K47" s="87" t="s">
        <v>508</v>
      </c>
      <c r="L47" s="87" t="s">
        <v>508</v>
      </c>
      <c r="M47" s="88" t="s">
        <v>508</v>
      </c>
    </row>
    <row r="48" spans="2:13" ht="27.75" customHeight="1">
      <c r="B48" s="1245"/>
      <c r="C48" s="1246"/>
      <c r="D48" s="85"/>
      <c r="E48" s="1249" t="s">
        <v>32</v>
      </c>
      <c r="F48" s="1249"/>
      <c r="G48" s="1249"/>
      <c r="H48" s="1250"/>
      <c r="I48" s="86" t="s">
        <v>508</v>
      </c>
      <c r="J48" s="87" t="s">
        <v>508</v>
      </c>
      <c r="K48" s="87" t="s">
        <v>508</v>
      </c>
      <c r="L48" s="87" t="s">
        <v>508</v>
      </c>
      <c r="M48" s="88" t="s">
        <v>508</v>
      </c>
    </row>
    <row r="49" spans="2:13" ht="27.75" customHeight="1">
      <c r="B49" s="1247"/>
      <c r="C49" s="1248"/>
      <c r="D49" s="85"/>
      <c r="E49" s="1249" t="s">
        <v>33</v>
      </c>
      <c r="F49" s="1249"/>
      <c r="G49" s="1249"/>
      <c r="H49" s="1250"/>
      <c r="I49" s="86" t="s">
        <v>508</v>
      </c>
      <c r="J49" s="87" t="s">
        <v>508</v>
      </c>
      <c r="K49" s="87" t="s">
        <v>508</v>
      </c>
      <c r="L49" s="87" t="s">
        <v>508</v>
      </c>
      <c r="M49" s="88" t="s">
        <v>508</v>
      </c>
    </row>
    <row r="50" spans="2:13" ht="27.75" customHeight="1">
      <c r="B50" s="1243" t="s">
        <v>34</v>
      </c>
      <c r="C50" s="1244"/>
      <c r="D50" s="91"/>
      <c r="E50" s="1249" t="s">
        <v>35</v>
      </c>
      <c r="F50" s="1249"/>
      <c r="G50" s="1249"/>
      <c r="H50" s="1250"/>
      <c r="I50" s="86">
        <v>2385</v>
      </c>
      <c r="J50" s="87">
        <v>2392</v>
      </c>
      <c r="K50" s="87">
        <v>2418</v>
      </c>
      <c r="L50" s="87">
        <v>2359</v>
      </c>
      <c r="M50" s="88">
        <v>2447</v>
      </c>
    </row>
    <row r="51" spans="2:13" ht="27.75" customHeight="1">
      <c r="B51" s="1245"/>
      <c r="C51" s="1246"/>
      <c r="D51" s="85"/>
      <c r="E51" s="1249" t="s">
        <v>36</v>
      </c>
      <c r="F51" s="1249"/>
      <c r="G51" s="1249"/>
      <c r="H51" s="1250"/>
      <c r="I51" s="86">
        <v>291</v>
      </c>
      <c r="J51" s="87">
        <v>266</v>
      </c>
      <c r="K51" s="87">
        <v>241</v>
      </c>
      <c r="L51" s="87">
        <v>278</v>
      </c>
      <c r="M51" s="88">
        <v>344</v>
      </c>
    </row>
    <row r="52" spans="2:13" ht="27.75" customHeight="1">
      <c r="B52" s="1247"/>
      <c r="C52" s="1248"/>
      <c r="D52" s="85"/>
      <c r="E52" s="1249" t="s">
        <v>37</v>
      </c>
      <c r="F52" s="1249"/>
      <c r="G52" s="1249"/>
      <c r="H52" s="1250"/>
      <c r="I52" s="86">
        <v>2872</v>
      </c>
      <c r="J52" s="87">
        <v>2778</v>
      </c>
      <c r="K52" s="87">
        <v>2663</v>
      </c>
      <c r="L52" s="87">
        <v>2911</v>
      </c>
      <c r="M52" s="88">
        <v>2584</v>
      </c>
    </row>
    <row r="53" spans="2:13" ht="27.75" customHeight="1" thickBot="1">
      <c r="B53" s="1251" t="s">
        <v>38</v>
      </c>
      <c r="C53" s="1252"/>
      <c r="D53" s="92"/>
      <c r="E53" s="1253" t="s">
        <v>39</v>
      </c>
      <c r="F53" s="1253"/>
      <c r="G53" s="1253"/>
      <c r="H53" s="1254"/>
      <c r="I53" s="93">
        <v>95</v>
      </c>
      <c r="J53" s="94">
        <v>-98</v>
      </c>
      <c r="K53" s="94">
        <v>-234</v>
      </c>
      <c r="L53" s="94">
        <v>-351</v>
      </c>
      <c r="M53" s="95">
        <v>-264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M1fPNjczOS2+mXy7kjHSQ5OigyDj5MN7j80XThdNuyZ/7YEyzoUNFoQSLfm1ZxdZXuaf1HG7Zi9P8cT0Y/o9A==" saltValue="+V2YoEo1sKn6l4/Vspv7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70" t="s">
        <v>42</v>
      </c>
      <c r="D55" s="1270"/>
      <c r="E55" s="1271"/>
      <c r="F55" s="107">
        <v>1036</v>
      </c>
      <c r="G55" s="107">
        <v>1007</v>
      </c>
      <c r="H55" s="108">
        <v>990</v>
      </c>
    </row>
    <row r="56" spans="2:8" ht="52.5" customHeight="1">
      <c r="B56" s="109"/>
      <c r="C56" s="1272" t="s">
        <v>43</v>
      </c>
      <c r="D56" s="1272"/>
      <c r="E56" s="1273"/>
      <c r="F56" s="110">
        <v>336</v>
      </c>
      <c r="G56" s="110">
        <v>337</v>
      </c>
      <c r="H56" s="111">
        <v>337</v>
      </c>
    </row>
    <row r="57" spans="2:8" ht="53.25" customHeight="1">
      <c r="B57" s="109"/>
      <c r="C57" s="1274" t="s">
        <v>44</v>
      </c>
      <c r="D57" s="1274"/>
      <c r="E57" s="1275"/>
      <c r="F57" s="112">
        <v>559</v>
      </c>
      <c r="G57" s="112">
        <v>572</v>
      </c>
      <c r="H57" s="113">
        <v>583</v>
      </c>
    </row>
    <row r="58" spans="2:8" ht="45.75" customHeight="1">
      <c r="B58" s="114"/>
      <c r="C58" s="1262" t="s">
        <v>595</v>
      </c>
      <c r="D58" s="1263"/>
      <c r="E58" s="1264"/>
      <c r="F58" s="115">
        <v>215</v>
      </c>
      <c r="G58" s="115">
        <v>215</v>
      </c>
      <c r="H58" s="116">
        <v>213</v>
      </c>
    </row>
    <row r="59" spans="2:8" ht="45.75" customHeight="1">
      <c r="B59" s="114"/>
      <c r="C59" s="1262" t="s">
        <v>596</v>
      </c>
      <c r="D59" s="1263"/>
      <c r="E59" s="1264"/>
      <c r="F59" s="115">
        <v>165</v>
      </c>
      <c r="G59" s="115">
        <v>165</v>
      </c>
      <c r="H59" s="116">
        <v>165</v>
      </c>
    </row>
    <row r="60" spans="2:8" ht="45.75" customHeight="1">
      <c r="B60" s="114"/>
      <c r="C60" s="1262" t="s">
        <v>597</v>
      </c>
      <c r="D60" s="1263"/>
      <c r="E60" s="1264"/>
      <c r="F60" s="115">
        <v>60</v>
      </c>
      <c r="G60" s="115">
        <v>60</v>
      </c>
      <c r="H60" s="116">
        <v>60</v>
      </c>
    </row>
    <row r="61" spans="2:8" ht="45.75" customHeight="1">
      <c r="B61" s="114"/>
      <c r="C61" s="1262" t="s">
        <v>598</v>
      </c>
      <c r="D61" s="1263"/>
      <c r="E61" s="1264"/>
      <c r="F61" s="115">
        <v>37</v>
      </c>
      <c r="G61" s="115">
        <v>37</v>
      </c>
      <c r="H61" s="116">
        <v>37</v>
      </c>
    </row>
    <row r="62" spans="2:8" ht="45.75" customHeight="1" thickBot="1">
      <c r="B62" s="117"/>
      <c r="C62" s="1265" t="s">
        <v>599</v>
      </c>
      <c r="D62" s="1266"/>
      <c r="E62" s="1267"/>
      <c r="F62" s="118">
        <v>35</v>
      </c>
      <c r="G62" s="118">
        <v>36</v>
      </c>
      <c r="H62" s="119">
        <v>36</v>
      </c>
    </row>
    <row r="63" spans="2:8" ht="52.5" customHeight="1" thickBot="1">
      <c r="B63" s="120"/>
      <c r="C63" s="1268" t="s">
        <v>45</v>
      </c>
      <c r="D63" s="1268"/>
      <c r="E63" s="1269"/>
      <c r="F63" s="121">
        <v>1932</v>
      </c>
      <c r="G63" s="121">
        <v>1916</v>
      </c>
      <c r="H63" s="122">
        <v>1910</v>
      </c>
    </row>
    <row r="64" spans="2:8" ht="15" customHeight="1"/>
    <row r="65" ht="0" hidden="1" customHeight="1"/>
    <row r="66" ht="0" hidden="1" customHeight="1"/>
  </sheetData>
  <sheetProtection algorithmName="SHA-512" hashValue="wxsKlsaZRWjRpkGLBdhAZqf+XHavoUCQVnAiybdUkS3Y2qhNxstAz+VdDSqtUjlBH0aRE8j0nC0E7rAjvro0bQ==" saltValue="FjmNBsQrj0VYMYK7BbWG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78863</v>
      </c>
      <c r="E3" s="141"/>
      <c r="F3" s="142">
        <v>316331</v>
      </c>
      <c r="G3" s="143"/>
      <c r="H3" s="144"/>
    </row>
    <row r="4" spans="1:8">
      <c r="A4" s="145"/>
      <c r="B4" s="146"/>
      <c r="C4" s="147"/>
      <c r="D4" s="148">
        <v>31407</v>
      </c>
      <c r="E4" s="149"/>
      <c r="F4" s="150">
        <v>106387</v>
      </c>
      <c r="G4" s="151"/>
      <c r="H4" s="152"/>
    </row>
    <row r="5" spans="1:8">
      <c r="A5" s="133" t="s">
        <v>543</v>
      </c>
      <c r="B5" s="138"/>
      <c r="C5" s="139"/>
      <c r="D5" s="140">
        <v>82245</v>
      </c>
      <c r="E5" s="141"/>
      <c r="F5" s="142">
        <v>333013</v>
      </c>
      <c r="G5" s="143"/>
      <c r="H5" s="144"/>
    </row>
    <row r="6" spans="1:8">
      <c r="A6" s="145"/>
      <c r="B6" s="146"/>
      <c r="C6" s="147"/>
      <c r="D6" s="148">
        <v>44129</v>
      </c>
      <c r="E6" s="149"/>
      <c r="F6" s="150">
        <v>126732</v>
      </c>
      <c r="G6" s="151"/>
      <c r="H6" s="152"/>
    </row>
    <row r="7" spans="1:8">
      <c r="A7" s="133" t="s">
        <v>544</v>
      </c>
      <c r="B7" s="138"/>
      <c r="C7" s="139"/>
      <c r="D7" s="140">
        <v>56129</v>
      </c>
      <c r="E7" s="141"/>
      <c r="F7" s="142">
        <v>280458</v>
      </c>
      <c r="G7" s="143"/>
      <c r="H7" s="144"/>
    </row>
    <row r="8" spans="1:8">
      <c r="A8" s="145"/>
      <c r="B8" s="146"/>
      <c r="C8" s="147"/>
      <c r="D8" s="148">
        <v>15501</v>
      </c>
      <c r="E8" s="149"/>
      <c r="F8" s="150">
        <v>127286</v>
      </c>
      <c r="G8" s="151"/>
      <c r="H8" s="152"/>
    </row>
    <row r="9" spans="1:8">
      <c r="A9" s="133" t="s">
        <v>545</v>
      </c>
      <c r="B9" s="138"/>
      <c r="C9" s="139"/>
      <c r="D9" s="140">
        <v>157392</v>
      </c>
      <c r="E9" s="141"/>
      <c r="F9" s="142">
        <v>291945</v>
      </c>
      <c r="G9" s="143"/>
      <c r="H9" s="144"/>
    </row>
    <row r="10" spans="1:8">
      <c r="A10" s="145"/>
      <c r="B10" s="146"/>
      <c r="C10" s="147"/>
      <c r="D10" s="148">
        <v>99008</v>
      </c>
      <c r="E10" s="149"/>
      <c r="F10" s="150">
        <v>127651</v>
      </c>
      <c r="G10" s="151"/>
      <c r="H10" s="152"/>
    </row>
    <row r="11" spans="1:8">
      <c r="A11" s="133" t="s">
        <v>546</v>
      </c>
      <c r="B11" s="138"/>
      <c r="C11" s="139"/>
      <c r="D11" s="140">
        <v>133002</v>
      </c>
      <c r="E11" s="141"/>
      <c r="F11" s="142">
        <v>291173</v>
      </c>
      <c r="G11" s="143"/>
      <c r="H11" s="144"/>
    </row>
    <row r="12" spans="1:8">
      <c r="A12" s="145"/>
      <c r="B12" s="146"/>
      <c r="C12" s="153"/>
      <c r="D12" s="148">
        <v>24327</v>
      </c>
      <c r="E12" s="149"/>
      <c r="F12" s="150">
        <v>119071</v>
      </c>
      <c r="G12" s="151"/>
      <c r="H12" s="152"/>
    </row>
    <row r="13" spans="1:8">
      <c r="A13" s="133"/>
      <c r="B13" s="138"/>
      <c r="C13" s="154"/>
      <c r="D13" s="155">
        <v>101526</v>
      </c>
      <c r="E13" s="156"/>
      <c r="F13" s="157">
        <v>302584</v>
      </c>
      <c r="G13" s="158"/>
      <c r="H13" s="144"/>
    </row>
    <row r="14" spans="1:8">
      <c r="A14" s="145"/>
      <c r="B14" s="146"/>
      <c r="C14" s="147"/>
      <c r="D14" s="148">
        <v>42874</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15.06</v>
      </c>
      <c r="C19" s="159">
        <f>ROUND(VALUE(SUBSTITUTE(実質収支比率等に係る経年分析!G$48,"▲","-")),2)</f>
        <v>12.03</v>
      </c>
      <c r="D19" s="159">
        <f>ROUND(VALUE(SUBSTITUTE(実質収支比率等に係る経年分析!H$48,"▲","-")),2)</f>
        <v>13.45</v>
      </c>
      <c r="E19" s="159">
        <f>ROUND(VALUE(SUBSTITUTE(実質収支比率等に係る経年分析!I$48,"▲","-")),2)</f>
        <v>15.06</v>
      </c>
      <c r="F19" s="159">
        <f>ROUND(VALUE(SUBSTITUTE(実質収支比率等に係る経年分析!J$48,"▲","-")),2)</f>
        <v>10.09</v>
      </c>
    </row>
    <row r="20" spans="1:11">
      <c r="A20" s="159" t="s">
        <v>49</v>
      </c>
      <c r="B20" s="159">
        <f>ROUND(VALUE(SUBSTITUTE(実質収支比率等に係る経年分析!F$47,"▲","-")),2)</f>
        <v>51.97</v>
      </c>
      <c r="C20" s="159">
        <f>ROUND(VALUE(SUBSTITUTE(実質収支比率等に係る経年分析!G$47,"▲","-")),2)</f>
        <v>52.43</v>
      </c>
      <c r="D20" s="159">
        <f>ROUND(VALUE(SUBSTITUTE(実質収支比率等に係る経年分析!H$47,"▲","-")),2)</f>
        <v>53.03</v>
      </c>
      <c r="E20" s="159">
        <f>ROUND(VALUE(SUBSTITUTE(実質収支比率等に係る経年分析!I$47,"▲","-")),2)</f>
        <v>52.84</v>
      </c>
      <c r="F20" s="159">
        <f>ROUND(VALUE(SUBSTITUTE(実質収支比率等に係る経年分析!J$47,"▲","-")),2)</f>
        <v>53.16</v>
      </c>
    </row>
    <row r="21" spans="1:11">
      <c r="A21" s="159" t="s">
        <v>50</v>
      </c>
      <c r="B21" s="159">
        <f>IF(ISNUMBER(VALUE(SUBSTITUTE(実質収支比率等に係る経年分析!F$49,"▲","-"))),ROUND(VALUE(SUBSTITUTE(実質収支比率等に係る経年分析!F$49,"▲","-")),2),NA())</f>
        <v>6.24</v>
      </c>
      <c r="C21" s="159">
        <f>IF(ISNUMBER(VALUE(SUBSTITUTE(実質収支比率等に係る経年分析!G$49,"▲","-"))),ROUND(VALUE(SUBSTITUTE(実質収支比率等に係る経年分析!G$49,"▲","-")),2),NA())</f>
        <v>-4.2699999999999996</v>
      </c>
      <c r="D21" s="159">
        <f>IF(ISNUMBER(VALUE(SUBSTITUTE(実質収支比率等に係る経年分析!H$49,"▲","-"))),ROUND(VALUE(SUBSTITUTE(実質収支比率等に係る経年分析!H$49,"▲","-")),2),NA())</f>
        <v>3.59</v>
      </c>
      <c r="E21" s="159">
        <f>IF(ISNUMBER(VALUE(SUBSTITUTE(実質収支比率等に係る経年分析!I$49,"▲","-"))),ROUND(VALUE(SUBSTITUTE(実質収支比率等に係る経年分析!I$49,"▲","-")),2),NA())</f>
        <v>-0.24</v>
      </c>
      <c r="F21" s="159">
        <f>IF(ISNUMBER(VALUE(SUBSTITUTE(実質収支比率等に係る経年分析!J$49,"▲","-"))),ROUND(VALUE(SUBSTITUTE(実質収支比率等に係る経年分析!J$49,"▲","-")),2),NA())</f>
        <v>-6.25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簡易水道事業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農業集落排水事業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2.1800000000000002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1.91</v>
      </c>
    </row>
    <row r="34" spans="1:16">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2.0299999999999998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10.08</v>
      </c>
    </row>
    <row r="36" spans="1:16">
      <c r="A36" s="160" t="str">
        <f>IF(連結実質赤字比率に係る赤字・黒字の構成分析!C$34="",NA(),連結実質赤字比率に係る赤字・黒字の構成分析!C$34)</f>
        <v>後期高齢者医療事業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0.05</v>
      </c>
      <c r="F36" s="160">
        <f>IF(ROUND(VALUE(SUBSTITUTE(連結実質赤字比率に係る赤字・黒字の構成分析!H$34,"▲", "-")), 2) &lt; 0, ABS(ROUND(VALUE(SUBSTITUTE(連結実質赤字比率に係る赤字・黒字の構成分析!H$34,"▲", "-")), 2)), NA())</f>
        <v>0.13</v>
      </c>
      <c r="G36" s="160" t="e">
        <f>IF(ROUND(VALUE(SUBSTITUTE(連結実質赤字比率に係る赤字・黒字の構成分析!H$34,"▲", "-")), 2) &gt;= 0, ABS(ROUND(VALUE(SUBSTITUTE(連結実質赤字比率に係る赤字・黒字の構成分析!H$34,"▲", "-")), 2)), NA())</f>
        <v>#N/A</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7.0000000000000007E-2</v>
      </c>
      <c r="J36" s="160">
        <f>IF(ROUND(VALUE(SUBSTITUTE(連結実質赤字比率に係る赤字・黒字の構成分析!J$34,"▲", "-")), 2) &lt; 0, ABS(ROUND(VALUE(SUBSTITUTE(連結実質赤字比率に係る赤字・黒字の構成分析!J$34,"▲", "-")), 2)), NA())</f>
        <v>0.2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399</v>
      </c>
      <c r="E42" s="161"/>
      <c r="F42" s="161"/>
      <c r="G42" s="161">
        <f>'実質公債費比率（分子）の構造'!L$52</f>
        <v>464</v>
      </c>
      <c r="H42" s="161"/>
      <c r="I42" s="161"/>
      <c r="J42" s="161">
        <f>'実質公債費比率（分子）の構造'!M$52</f>
        <v>391</v>
      </c>
      <c r="K42" s="161"/>
      <c r="L42" s="161"/>
      <c r="M42" s="161">
        <f>'実質公債費比率（分子）の構造'!N$52</f>
        <v>368</v>
      </c>
      <c r="N42" s="161"/>
      <c r="O42" s="161"/>
      <c r="P42" s="161">
        <f>'実質公債費比率（分子）の構造'!O$52</f>
        <v>371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18</v>
      </c>
      <c r="C45" s="161"/>
      <c r="D45" s="161"/>
      <c r="E45" s="161">
        <f>'実質公債費比率（分子）の構造'!L$49</f>
        <v>18</v>
      </c>
      <c r="F45" s="161"/>
      <c r="G45" s="161"/>
      <c r="H45" s="161">
        <f>'実質公債費比率（分子）の構造'!M$49</f>
        <v>18</v>
      </c>
      <c r="I45" s="161"/>
      <c r="J45" s="161"/>
      <c r="K45" s="161">
        <f>'実質公債費比率（分子）の構造'!N$49</f>
        <v>19</v>
      </c>
      <c r="L45" s="161"/>
      <c r="M45" s="161"/>
      <c r="N45" s="161">
        <f>'実質公債費比率（分子）の構造'!O$49</f>
        <v>11</v>
      </c>
      <c r="O45" s="161"/>
      <c r="P45" s="161"/>
    </row>
    <row r="46" spans="1:16">
      <c r="A46" s="161" t="s">
        <v>61</v>
      </c>
      <c r="B46" s="161">
        <f>'実質公債費比率（分子）の構造'!K$48</f>
        <v>142</v>
      </c>
      <c r="C46" s="161"/>
      <c r="D46" s="161"/>
      <c r="E46" s="161">
        <f>'実質公債費比率（分子）の構造'!L$48</f>
        <v>158</v>
      </c>
      <c r="F46" s="161"/>
      <c r="G46" s="161"/>
      <c r="H46" s="161">
        <f>'実質公債費比率（分子）の構造'!M$48</f>
        <v>178</v>
      </c>
      <c r="I46" s="161"/>
      <c r="J46" s="161"/>
      <c r="K46" s="161">
        <f>'実質公債費比率（分子）の構造'!N$48</f>
        <v>149</v>
      </c>
      <c r="L46" s="161"/>
      <c r="M46" s="161"/>
      <c r="N46" s="161">
        <f>'実質公債費比率（分子）の構造'!O$48</f>
        <v>160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382</v>
      </c>
      <c r="C49" s="161"/>
      <c r="D49" s="161"/>
      <c r="E49" s="161">
        <f>'実質公債費比率（分子）の構造'!L$45</f>
        <v>383</v>
      </c>
      <c r="F49" s="161"/>
      <c r="G49" s="161"/>
      <c r="H49" s="161">
        <f>'実質公債費比率（分子）の構造'!M$45</f>
        <v>353</v>
      </c>
      <c r="I49" s="161"/>
      <c r="J49" s="161"/>
      <c r="K49" s="161">
        <f>'実質公債費比率（分子）の構造'!N$45</f>
        <v>334</v>
      </c>
      <c r="L49" s="161"/>
      <c r="M49" s="161"/>
      <c r="N49" s="161">
        <f>'実質公債費比率（分子）の構造'!O$45</f>
        <v>341</v>
      </c>
      <c r="O49" s="161"/>
      <c r="P49" s="161"/>
    </row>
    <row r="50" spans="1:16">
      <c r="A50" s="161" t="s">
        <v>65</v>
      </c>
      <c r="B50" s="161" t="e">
        <f>NA()</f>
        <v>#N/A</v>
      </c>
      <c r="C50" s="161">
        <f>IF(ISNUMBER('実質公債費比率（分子）の構造'!K$53),'実質公債費比率（分子）の構造'!K$53,NA())</f>
        <v>143</v>
      </c>
      <c r="D50" s="161" t="e">
        <f>NA()</f>
        <v>#N/A</v>
      </c>
      <c r="E50" s="161" t="e">
        <f>NA()</f>
        <v>#N/A</v>
      </c>
      <c r="F50" s="161">
        <f>IF(ISNUMBER('実質公債費比率（分子）の構造'!L$53),'実質公債費比率（分子）の構造'!L$53,NA())</f>
        <v>95</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134</v>
      </c>
      <c r="M50" s="161" t="e">
        <f>NA()</f>
        <v>#N/A</v>
      </c>
      <c r="N50" s="161" t="e">
        <f>NA()</f>
        <v>#N/A</v>
      </c>
      <c r="O50" s="161">
        <f>IF(ISNUMBER('実質公債費比率（分子）の構造'!O$53),'実質公債費比率（分子）の構造'!O$53,NA())</f>
        <v>141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2872</v>
      </c>
      <c r="E56" s="160"/>
      <c r="F56" s="160"/>
      <c r="G56" s="160">
        <f>'将来負担比率（分子）の構造'!J$52</f>
        <v>2778</v>
      </c>
      <c r="H56" s="160"/>
      <c r="I56" s="160"/>
      <c r="J56" s="160">
        <f>'将来負担比率（分子）の構造'!K$52</f>
        <v>2663</v>
      </c>
      <c r="K56" s="160"/>
      <c r="L56" s="160"/>
      <c r="M56" s="160">
        <f>'将来負担比率（分子）の構造'!L$52</f>
        <v>2911</v>
      </c>
      <c r="N56" s="160"/>
      <c r="O56" s="160"/>
      <c r="P56" s="160">
        <f>'将来負担比率（分子）の構造'!M$52</f>
        <v>2584</v>
      </c>
    </row>
    <row r="57" spans="1:16">
      <c r="A57" s="160" t="s">
        <v>36</v>
      </c>
      <c r="B57" s="160"/>
      <c r="C57" s="160"/>
      <c r="D57" s="160">
        <f>'将来負担比率（分子）の構造'!I$51</f>
        <v>291</v>
      </c>
      <c r="E57" s="160"/>
      <c r="F57" s="160"/>
      <c r="G57" s="160">
        <f>'将来負担比率（分子）の構造'!J$51</f>
        <v>266</v>
      </c>
      <c r="H57" s="160"/>
      <c r="I57" s="160"/>
      <c r="J57" s="160">
        <f>'将来負担比率（分子）の構造'!K$51</f>
        <v>241</v>
      </c>
      <c r="K57" s="160"/>
      <c r="L57" s="160"/>
      <c r="M57" s="160">
        <f>'将来負担比率（分子）の構造'!L$51</f>
        <v>278</v>
      </c>
      <c r="N57" s="160"/>
      <c r="O57" s="160"/>
      <c r="P57" s="160">
        <f>'将来負担比率（分子）の構造'!M$51</f>
        <v>344</v>
      </c>
    </row>
    <row r="58" spans="1:16">
      <c r="A58" s="160" t="s">
        <v>35</v>
      </c>
      <c r="B58" s="160"/>
      <c r="C58" s="160"/>
      <c r="D58" s="160">
        <f>'将来負担比率（分子）の構造'!I$50</f>
        <v>2385</v>
      </c>
      <c r="E58" s="160"/>
      <c r="F58" s="160"/>
      <c r="G58" s="160">
        <f>'将来負担比率（分子）の構造'!J$50</f>
        <v>2392</v>
      </c>
      <c r="H58" s="160"/>
      <c r="I58" s="160"/>
      <c r="J58" s="160">
        <f>'将来負担比率（分子）の構造'!K$50</f>
        <v>2418</v>
      </c>
      <c r="K58" s="160"/>
      <c r="L58" s="160"/>
      <c r="M58" s="160">
        <f>'将来負担比率（分子）の構造'!L$50</f>
        <v>2359</v>
      </c>
      <c r="N58" s="160"/>
      <c r="O58" s="160"/>
      <c r="P58" s="160">
        <f>'将来負担比率（分子）の構造'!M$50</f>
        <v>2447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571</v>
      </c>
      <c r="C62" s="160"/>
      <c r="D62" s="160"/>
      <c r="E62" s="160">
        <f>'将来負担比率（分子）の構造'!J$45</f>
        <v>507</v>
      </c>
      <c r="F62" s="160"/>
      <c r="G62" s="160"/>
      <c r="H62" s="160">
        <f>'将来負担比率（分子）の構造'!K$45</f>
        <v>500</v>
      </c>
      <c r="I62" s="160"/>
      <c r="J62" s="160"/>
      <c r="K62" s="160">
        <f>'将来負担比率（分子）の構造'!L$45</f>
        <v>461</v>
      </c>
      <c r="L62" s="160"/>
      <c r="M62" s="160"/>
      <c r="N62" s="160">
        <f>'将来負担比率（分子）の構造'!M$45</f>
        <v>431</v>
      </c>
      <c r="O62" s="160"/>
      <c r="P62" s="160"/>
    </row>
    <row r="63" spans="1:16">
      <c r="A63" s="160" t="s">
        <v>28</v>
      </c>
      <c r="B63" s="160">
        <f>'将来負担比率（分子）の構造'!I$44</f>
        <v>59</v>
      </c>
      <c r="C63" s="160"/>
      <c r="D63" s="160"/>
      <c r="E63" s="160">
        <f>'将来負担比率（分子）の構造'!J$44</f>
        <v>45</v>
      </c>
      <c r="F63" s="160"/>
      <c r="G63" s="160"/>
      <c r="H63" s="160">
        <f>'将来負担比率（分子）の構造'!K$44</f>
        <v>70</v>
      </c>
      <c r="I63" s="160"/>
      <c r="J63" s="160"/>
      <c r="K63" s="160">
        <f>'将来負担比率（分子）の構造'!L$44</f>
        <v>54</v>
      </c>
      <c r="L63" s="160"/>
      <c r="M63" s="160"/>
      <c r="N63" s="160">
        <f>'将来負担比率（分子）の構造'!M$44</f>
        <v>41</v>
      </c>
      <c r="O63" s="160"/>
      <c r="P63" s="160"/>
    </row>
    <row r="64" spans="1:16">
      <c r="A64" s="160" t="s">
        <v>27</v>
      </c>
      <c r="B64" s="160">
        <f>'将来負担比率（分子）の構造'!I$43</f>
        <v>1611</v>
      </c>
      <c r="C64" s="160"/>
      <c r="D64" s="160"/>
      <c r="E64" s="160">
        <f>'将来負担比率（分子）の構造'!J$43</f>
        <v>1534</v>
      </c>
      <c r="F64" s="160"/>
      <c r="G64" s="160"/>
      <c r="H64" s="160">
        <f>'将来負担比率（分子）の構造'!K$43</f>
        <v>1414</v>
      </c>
      <c r="I64" s="160"/>
      <c r="J64" s="160"/>
      <c r="K64" s="160">
        <f>'将来負担比率（分子）の構造'!L$43</f>
        <v>1363</v>
      </c>
      <c r="L64" s="160"/>
      <c r="M64" s="160"/>
      <c r="N64" s="160">
        <f>'将来負担比率（分子）の構造'!M$43</f>
        <v>1268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3401</v>
      </c>
      <c r="C66" s="160"/>
      <c r="D66" s="160"/>
      <c r="E66" s="160">
        <f>'将来負担比率（分子）の構造'!J$41</f>
        <v>3252</v>
      </c>
      <c r="F66" s="160"/>
      <c r="G66" s="160"/>
      <c r="H66" s="160">
        <f>'将来負担比率（分子）の構造'!K$41</f>
        <v>3104</v>
      </c>
      <c r="I66" s="160"/>
      <c r="J66" s="160"/>
      <c r="K66" s="160">
        <f>'将来負担比率（分子）の構造'!L$41</f>
        <v>3319</v>
      </c>
      <c r="L66" s="160"/>
      <c r="M66" s="160"/>
      <c r="N66" s="160">
        <f>'将来負担比率（分子）の構造'!M$41</f>
        <v>3370</v>
      </c>
      <c r="O66" s="160"/>
      <c r="P66" s="160"/>
    </row>
    <row r="67" spans="1:16">
      <c r="A67" s="160" t="s">
        <v>69</v>
      </c>
      <c r="B67" s="160" t="e">
        <f>NA()</f>
        <v>#N/A</v>
      </c>
      <c r="C67" s="160">
        <f>IF(ISNUMBER('将来負担比率（分子）の構造'!I$53), IF('将来負担比率（分子）の構造'!I$53 &lt; 0, 0, '将来負担比率（分子）の構造'!I$53), NA())</f>
        <v>95</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1036</v>
      </c>
      <c r="C72" s="164">
        <f>基金残高に係る経年分析!G55</f>
        <v>1007</v>
      </c>
      <c r="D72" s="164">
        <f>基金残高に係る経年分析!H55</f>
        <v>990</v>
      </c>
    </row>
    <row r="73" spans="1:16">
      <c r="A73" s="163" t="s">
        <v>72</v>
      </c>
      <c r="B73" s="164">
        <f>基金残高に係る経年分析!F56</f>
        <v>336</v>
      </c>
      <c r="C73" s="164">
        <f>基金残高に係る経年分析!G56</f>
        <v>337</v>
      </c>
      <c r="D73" s="164">
        <f>基金残高に係る経年分析!H56</f>
        <v>337</v>
      </c>
    </row>
    <row r="74" spans="1:16">
      <c r="A74" s="163" t="s">
        <v>73</v>
      </c>
      <c r="B74" s="164">
        <f>基金残高に係る経年分析!F57</f>
        <v>559</v>
      </c>
      <c r="C74" s="164">
        <f>基金残高に係る経年分析!G57</f>
        <v>572</v>
      </c>
      <c r="D74" s="164">
        <f>基金残高に係る経年分析!H57</f>
        <v>583</v>
      </c>
    </row>
  </sheetData>
  <sheetProtection algorithmName="SHA-512" hashValue="x88Pr1HWSMTeDUfkuQWz/qjwB3jHdArfVrdaEaZtuhByO1am+g56ErCPgePadROX/hwXC35ufl15ZND1MRoNDA==" saltValue="+cnJ+gCl4pept8BEIbLU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workbookViewId="0">
      <selection activeCell="CH70" sqref="CH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603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605</v>
      </c>
      <c r="AO51" s="1281"/>
      <c r="AP51" s="1281"/>
      <c r="AQ51" s="1281"/>
      <c r="AR51" s="1281"/>
      <c r="AS51" s="1281"/>
      <c r="AT51" s="1281"/>
      <c r="AU51" s="1281"/>
      <c r="AV51" s="1281"/>
      <c r="AW51" s="1281"/>
      <c r="AX51" s="1281"/>
      <c r="AY51" s="1281"/>
      <c r="AZ51" s="1281"/>
      <c r="BA51" s="1281"/>
      <c r="BB51" s="1281" t="s">
        <v>606</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93"/>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607</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47.1</v>
      </c>
      <c r="CG53" s="1278"/>
      <c r="CH53" s="1278"/>
      <c r="CI53" s="1278"/>
      <c r="CJ53" s="1278"/>
      <c r="CK53" s="1278"/>
      <c r="CL53" s="1278"/>
      <c r="CM53" s="1278"/>
      <c r="CN53" s="1278">
        <v>74.8</v>
      </c>
      <c r="CO53" s="1278"/>
      <c r="CP53" s="1278"/>
      <c r="CQ53" s="1278"/>
      <c r="CR53" s="1278"/>
      <c r="CS53" s="1278"/>
      <c r="CT53" s="1278"/>
      <c r="CU53" s="1278"/>
      <c r="CV53" s="1293"/>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608</v>
      </c>
      <c r="AO55" s="1282"/>
      <c r="AP55" s="1282"/>
      <c r="AQ55" s="1282"/>
      <c r="AR55" s="1282"/>
      <c r="AS55" s="1282"/>
      <c r="AT55" s="1282"/>
      <c r="AU55" s="1282"/>
      <c r="AV55" s="1282"/>
      <c r="AW55" s="1282"/>
      <c r="AX55" s="1282"/>
      <c r="AY55" s="1282"/>
      <c r="AZ55" s="1282"/>
      <c r="BA55" s="1282"/>
      <c r="BB55" s="1281" t="s">
        <v>606</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93"/>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607</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54.2</v>
      </c>
      <c r="CG57" s="1278"/>
      <c r="CH57" s="1278"/>
      <c r="CI57" s="1278"/>
      <c r="CJ57" s="1278"/>
      <c r="CK57" s="1278"/>
      <c r="CL57" s="1278"/>
      <c r="CM57" s="1278"/>
      <c r="CN57" s="1278">
        <v>56.3</v>
      </c>
      <c r="CO57" s="1278"/>
      <c r="CP57" s="1278"/>
      <c r="CQ57" s="1278"/>
      <c r="CR57" s="1278"/>
      <c r="CS57" s="1278"/>
      <c r="CT57" s="1278"/>
      <c r="CU57" s="1278"/>
      <c r="CV57" s="1293"/>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c r="DE64" s="403"/>
    </row>
    <row r="65" spans="2:109">
      <c r="B65" s="374"/>
      <c r="AN65" s="1284" t="s">
        <v>610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c r="DE65" s="367"/>
    </row>
    <row r="66" spans="2:109">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c r="DE66" s="367"/>
    </row>
    <row r="67" spans="2:109">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c r="DE67" s="367"/>
    </row>
    <row r="68" spans="2:109">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c r="DE68" s="367"/>
    </row>
    <row r="69" spans="2:109">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c r="DE69" s="367"/>
    </row>
    <row r="70" spans="2:109">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c r="DE70" s="367"/>
    </row>
    <row r="71" spans="2:109">
      <c r="B71" s="374"/>
      <c r="G71" s="399"/>
      <c r="I71" s="400"/>
      <c r="J71" s="397"/>
      <c r="K71" s="397"/>
      <c r="L71" s="398"/>
      <c r="M71" s="397"/>
      <c r="N71" s="398"/>
      <c r="AM71" s="399"/>
      <c r="AN71" s="367" t="s">
        <v>604</v>
      </c>
      <c r="DE71" s="367"/>
    </row>
    <row r="72" spans="2:109">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c r="DE72" s="367"/>
    </row>
    <row r="73" spans="2:109">
      <c r="B73" s="374"/>
      <c r="G73" s="1294"/>
      <c r="H73" s="1294"/>
      <c r="I73" s="1294"/>
      <c r="J73" s="1294"/>
      <c r="K73" s="1277"/>
      <c r="L73" s="1277"/>
      <c r="M73" s="1277"/>
      <c r="N73" s="1277"/>
      <c r="AM73" s="383"/>
      <c r="AN73" s="1281" t="s">
        <v>605</v>
      </c>
      <c r="AO73" s="1281"/>
      <c r="AP73" s="1281"/>
      <c r="AQ73" s="1281"/>
      <c r="AR73" s="1281"/>
      <c r="AS73" s="1281"/>
      <c r="AT73" s="1281"/>
      <c r="AU73" s="1281"/>
      <c r="AV73" s="1281"/>
      <c r="AW73" s="1281"/>
      <c r="AX73" s="1281"/>
      <c r="AY73" s="1281"/>
      <c r="AZ73" s="1281"/>
      <c r="BA73" s="1281"/>
      <c r="BB73" s="1281" t="s">
        <v>606</v>
      </c>
      <c r="BC73" s="1281"/>
      <c r="BD73" s="1281"/>
      <c r="BE73" s="1281"/>
      <c r="BF73" s="1281"/>
      <c r="BG73" s="1281"/>
      <c r="BH73" s="1281"/>
      <c r="BI73" s="1281"/>
      <c r="BJ73" s="1281"/>
      <c r="BK73" s="1281"/>
      <c r="BL73" s="1281"/>
      <c r="BM73" s="1281"/>
      <c r="BN73" s="1281"/>
      <c r="BO73" s="1281"/>
      <c r="BP73" s="1278">
        <v>5.9</v>
      </c>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c r="DE73" s="367"/>
    </row>
    <row r="74" spans="2:109">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c r="DE74" s="367"/>
    </row>
    <row r="75" spans="2:109">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611</v>
      </c>
      <c r="BC75" s="1281"/>
      <c r="BD75" s="1281"/>
      <c r="BE75" s="1281"/>
      <c r="BF75" s="1281"/>
      <c r="BG75" s="1281"/>
      <c r="BH75" s="1281"/>
      <c r="BI75" s="1281"/>
      <c r="BJ75" s="1281"/>
      <c r="BK75" s="1281"/>
      <c r="BL75" s="1281"/>
      <c r="BM75" s="1281"/>
      <c r="BN75" s="1281"/>
      <c r="BO75" s="1281"/>
      <c r="BP75" s="1278">
        <v>8.3000000000000007</v>
      </c>
      <c r="BQ75" s="1278"/>
      <c r="BR75" s="1278"/>
      <c r="BS75" s="1278"/>
      <c r="BT75" s="1278"/>
      <c r="BU75" s="1278"/>
      <c r="BV75" s="1278"/>
      <c r="BW75" s="1278"/>
      <c r="BX75" s="1278">
        <v>7.9</v>
      </c>
      <c r="BY75" s="1278"/>
      <c r="BZ75" s="1278"/>
      <c r="CA75" s="1278"/>
      <c r="CB75" s="1278"/>
      <c r="CC75" s="1278"/>
      <c r="CD75" s="1278"/>
      <c r="CE75" s="1278"/>
      <c r="CF75" s="1278">
        <v>9.6</v>
      </c>
      <c r="CG75" s="1278"/>
      <c r="CH75" s="1278"/>
      <c r="CI75" s="1278"/>
      <c r="CJ75" s="1278"/>
      <c r="CK75" s="1278"/>
      <c r="CL75" s="1278"/>
      <c r="CM75" s="1278"/>
      <c r="CN75" s="1278">
        <v>9.4</v>
      </c>
      <c r="CO75" s="1278"/>
      <c r="CP75" s="1278"/>
      <c r="CQ75" s="1278"/>
      <c r="CR75" s="1278"/>
      <c r="CS75" s="1278"/>
      <c r="CT75" s="1278"/>
      <c r="CU75" s="1278"/>
      <c r="CV75" s="1278">
        <v>9.1999999999999993</v>
      </c>
      <c r="CW75" s="1278"/>
      <c r="CX75" s="1278"/>
      <c r="CY75" s="1278"/>
      <c r="CZ75" s="1278"/>
      <c r="DA75" s="1278"/>
      <c r="DB75" s="1278"/>
      <c r="DC75" s="1278"/>
      <c r="DE75" s="367"/>
    </row>
    <row r="76" spans="2:109">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c r="DE76" s="367"/>
    </row>
    <row r="77" spans="2:109">
      <c r="B77" s="374"/>
      <c r="G77" s="1276"/>
      <c r="H77" s="1276"/>
      <c r="I77" s="1276"/>
      <c r="J77" s="1276"/>
      <c r="K77" s="1277"/>
      <c r="L77" s="1277"/>
      <c r="M77" s="1277"/>
      <c r="N77" s="1277"/>
      <c r="AN77" s="1282" t="s">
        <v>608</v>
      </c>
      <c r="AO77" s="1282"/>
      <c r="AP77" s="1282"/>
      <c r="AQ77" s="1282"/>
      <c r="AR77" s="1282"/>
      <c r="AS77" s="1282"/>
      <c r="AT77" s="1282"/>
      <c r="AU77" s="1282"/>
      <c r="AV77" s="1282"/>
      <c r="AW77" s="1282"/>
      <c r="AX77" s="1282"/>
      <c r="AY77" s="1282"/>
      <c r="AZ77" s="1282"/>
      <c r="BA77" s="1282"/>
      <c r="BB77" s="1281" t="s">
        <v>606</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c r="DE77" s="367"/>
    </row>
    <row r="78" spans="2:109">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c r="DE78" s="367"/>
    </row>
    <row r="79" spans="2:109">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611</v>
      </c>
      <c r="BC79" s="1281"/>
      <c r="BD79" s="1281"/>
      <c r="BE79" s="1281"/>
      <c r="BF79" s="1281"/>
      <c r="BG79" s="1281"/>
      <c r="BH79" s="1281"/>
      <c r="BI79" s="1281"/>
      <c r="BJ79" s="1281"/>
      <c r="BK79" s="1281"/>
      <c r="BL79" s="1281"/>
      <c r="BM79" s="1281"/>
      <c r="BN79" s="1281"/>
      <c r="BO79" s="1281"/>
      <c r="BP79" s="1278">
        <v>9.1999999999999993</v>
      </c>
      <c r="BQ79" s="1278"/>
      <c r="BR79" s="1278"/>
      <c r="BS79" s="1278"/>
      <c r="BT79" s="1278"/>
      <c r="BU79" s="1278"/>
      <c r="BV79" s="1278"/>
      <c r="BW79" s="1278"/>
      <c r="BX79" s="1278">
        <v>8.1999999999999993</v>
      </c>
      <c r="BY79" s="1278"/>
      <c r="BZ79" s="1278"/>
      <c r="CA79" s="1278"/>
      <c r="CB79" s="1278"/>
      <c r="CC79" s="1278"/>
      <c r="CD79" s="1278"/>
      <c r="CE79" s="1278"/>
      <c r="CF79" s="1278">
        <v>7.8</v>
      </c>
      <c r="CG79" s="1278"/>
      <c r="CH79" s="1278"/>
      <c r="CI79" s="1278"/>
      <c r="CJ79" s="1278"/>
      <c r="CK79" s="1278"/>
      <c r="CL79" s="1278"/>
      <c r="CM79" s="1278"/>
      <c r="CN79" s="1278">
        <v>7.4</v>
      </c>
      <c r="CO79" s="1278"/>
      <c r="CP79" s="1278"/>
      <c r="CQ79" s="1278"/>
      <c r="CR79" s="1278"/>
      <c r="CS79" s="1278"/>
      <c r="CT79" s="1278"/>
      <c r="CU79" s="1278"/>
      <c r="CV79" s="1278">
        <v>7.1</v>
      </c>
      <c r="CW79" s="1278"/>
      <c r="CX79" s="1278"/>
      <c r="CY79" s="1278"/>
      <c r="CZ79" s="1278"/>
      <c r="DA79" s="1278"/>
      <c r="DB79" s="1278"/>
      <c r="DC79" s="1278"/>
      <c r="DE79" s="367"/>
    </row>
    <row r="80" spans="2:109">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c r="DE80" s="367"/>
    </row>
    <row r="81" spans="2:109">
      <c r="B81" s="374"/>
      <c r="DE81" s="403"/>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c r="DE82" s="403"/>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s="367" customFormat="1" ht="13.5" hidden="1" customHeight="1"/>
    <row r="162" s="367" customFormat="1" ht="13.5" hidden="1" customHeight="1"/>
    <row r="163" s="367" customFormat="1" ht="13.5" hidden="1" customHeight="1"/>
    <row r="164" s="367" customFormat="1" ht="13.5" hidden="1" customHeight="1"/>
    <row r="165" s="367" customFormat="1" ht="13.5" hidden="1" customHeight="1"/>
    <row r="166" s="367" customFormat="1" ht="13.5" hidden="1" customHeight="1"/>
    <row r="167" s="367" customFormat="1" ht="13.5" hidden="1" customHeight="1"/>
    <row r="168" s="367" customFormat="1" ht="13.5" hidden="1" customHeight="1"/>
    <row r="169" s="367" customFormat="1" ht="13.5" hidden="1" customHeight="1"/>
    <row r="170" s="367" customFormat="1" ht="13.5" hidden="1" customHeight="1"/>
    <row r="171" s="367" customFormat="1" ht="13.5" hidden="1" customHeight="1"/>
    <row r="172" s="367" customFormat="1" ht="13.5" hidden="1" customHeight="1"/>
    <row r="173" s="367" customFormat="1" ht="13.5" hidden="1" customHeight="1"/>
    <row r="174" s="367" customFormat="1" ht="13.5" hidden="1" customHeight="1"/>
    <row r="175" s="367" customFormat="1" ht="13.5" hidden="1" customHeight="1"/>
    <row r="176" s="367" customFormat="1" ht="13.5" hidden="1" customHeight="1"/>
    <row r="177" s="367" customFormat="1" ht="13.5" hidden="1" customHeight="1"/>
    <row r="178" s="367" customFormat="1" ht="13.5" hidden="1" customHeight="1"/>
    <row r="179" s="367" customFormat="1" ht="13.5" hidden="1" customHeight="1"/>
    <row r="180" s="367" customFormat="1" ht="13.5" hidden="1" customHeight="1"/>
    <row r="181" s="367" customFormat="1" ht="13.5" hidden="1" customHeight="1"/>
    <row r="182" s="367" customFormat="1" ht="13.5" hidden="1" customHeight="1"/>
    <row r="183" s="367" customFormat="1" ht="13.5" hidden="1" customHeight="1"/>
    <row r="184" s="367" customFormat="1" ht="13.5" hidden="1" customHeight="1"/>
    <row r="185" s="367" customFormat="1" ht="13.5" hidden="1" customHeight="1"/>
    <row r="186" s="367" customFormat="1" ht="13.5" hidden="1" customHeight="1"/>
    <row r="187" s="367" customFormat="1" ht="13.5" hidden="1" customHeight="1"/>
    <row r="188" s="367" customFormat="1" ht="13.5" hidden="1" customHeight="1"/>
    <row r="189" s="367" customFormat="1" ht="13.5" hidden="1" customHeight="1"/>
    <row r="190" s="367" customFormat="1" ht="13.5" hidden="1" customHeight="1"/>
    <row r="191" s="367" customFormat="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70866141732283472" right="0.70866141732283472" top="0.74803149606299213" bottom="0.74803149606299213" header="0.31496062992125984" footer="0.31496062992125984"/>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activeCell="C19" sqref="C19"/>
    </sheetView>
  </sheetViews>
  <sheetFormatPr defaultColWidth="0" defaultRowHeight="13.5" customHeight="1" zeroHeight="1"/>
  <cols>
    <col min="1" max="34" width="2.5" style="271" customWidth="1"/>
    <col min="35" max="122" width="2.5" style="270" customWidth="1"/>
    <col min="123" max="16384" width="2.5" style="270" hidden="1"/>
  </cols>
  <sheetData>
    <row r="1" spans="2:34" s="270" customFormat="1" ht="13.5" customHeight="1"/>
    <row r="2" spans="2:34" s="270" customFormat="1">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c r="B3" s="271"/>
      <c r="T3" s="271"/>
    </row>
    <row r="4" spans="2:34" s="270" customFormat="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c r="B36" s="271"/>
      <c r="C36" s="271"/>
      <c r="D36" s="271"/>
      <c r="E36" s="271"/>
      <c r="F36" s="271"/>
      <c r="G36" s="271"/>
      <c r="I36" s="271"/>
      <c r="L36" s="271"/>
      <c r="N36" s="271"/>
      <c r="O36" s="271"/>
      <c r="P36" s="271"/>
      <c r="Q36" s="271"/>
      <c r="R36" s="271"/>
      <c r="S36" s="271"/>
      <c r="T36" s="271"/>
      <c r="U36" s="271"/>
      <c r="V36" s="271"/>
      <c r="W36" s="271"/>
      <c r="X36" s="271"/>
    </row>
    <row r="37" spans="2:34" s="270" customFormat="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c r="AB49" s="271"/>
      <c r="AC49" s="271"/>
      <c r="AD49" s="271"/>
      <c r="AE49" s="271"/>
      <c r="AF49" s="271"/>
      <c r="AG49" s="271"/>
      <c r="AH49" s="271"/>
    </row>
    <row r="50" spans="28:34" s="270" customFormat="1">
      <c r="AB50" s="271"/>
      <c r="AC50" s="271"/>
      <c r="AD50" s="271"/>
    </row>
    <row r="51" spans="28:34" s="270" customFormat="1">
      <c r="AB51" s="271"/>
    </row>
    <row r="52" spans="28:34" s="270" customFormat="1">
      <c r="AB52" s="271"/>
      <c r="AC52" s="271"/>
      <c r="AD52" s="271"/>
      <c r="AE52" s="271"/>
      <c r="AF52" s="271"/>
      <c r="AG52" s="271"/>
      <c r="AH52" s="271"/>
    </row>
    <row r="53" spans="28:34" s="270" customFormat="1">
      <c r="AB53" s="271"/>
      <c r="AC53" s="271"/>
      <c r="AD53" s="271"/>
      <c r="AE53" s="271"/>
    </row>
    <row r="54" spans="28:34" s="270" customFormat="1">
      <c r="AB54" s="271"/>
      <c r="AC54" s="271"/>
      <c r="AD54" s="271"/>
      <c r="AE54" s="271"/>
      <c r="AF54" s="271"/>
      <c r="AG54" s="271"/>
    </row>
    <row r="55" spans="28:34" s="270" customFormat="1">
      <c r="AB55" s="271"/>
      <c r="AC55" s="271"/>
      <c r="AD55" s="271"/>
      <c r="AE55" s="271"/>
      <c r="AF55" s="271"/>
      <c r="AG55" s="271"/>
      <c r="AH55" s="271"/>
    </row>
    <row r="56" spans="28:34" s="270" customFormat="1"/>
    <row r="57" spans="28:34" s="270" customFormat="1">
      <c r="AB57" s="271"/>
      <c r="AC57" s="271"/>
      <c r="AD57" s="271"/>
      <c r="AE57" s="271"/>
      <c r="AF57" s="271"/>
      <c r="AG57" s="271"/>
    </row>
    <row r="58" spans="28:34" s="270" customFormat="1">
      <c r="AB58" s="271"/>
      <c r="AC58" s="271"/>
      <c r="AD58" s="271"/>
      <c r="AE58" s="271"/>
      <c r="AF58" s="271"/>
      <c r="AG58" s="271"/>
    </row>
    <row r="59" spans="28:34" s="270" customFormat="1">
      <c r="AB59" s="271"/>
      <c r="AC59" s="271"/>
      <c r="AD59" s="271"/>
      <c r="AE59" s="271"/>
      <c r="AF59" s="271"/>
      <c r="AG59" s="271"/>
      <c r="AH59" s="271"/>
    </row>
    <row r="60" spans="28:34" s="270" customFormat="1">
      <c r="AB60" s="271"/>
      <c r="AC60" s="271"/>
      <c r="AD60" s="271"/>
      <c r="AE60" s="271"/>
      <c r="AF60" s="271"/>
      <c r="AG60" s="271"/>
      <c r="AH60" s="271"/>
    </row>
    <row r="61" spans="28:34" s="270" customFormat="1">
      <c r="AB61" s="271"/>
      <c r="AC61" s="271"/>
      <c r="AD61" s="271"/>
      <c r="AE61" s="271"/>
      <c r="AF61" s="271"/>
      <c r="AG61" s="271"/>
      <c r="AH61" s="271"/>
    </row>
    <row r="62" spans="28:34" s="270" customFormat="1">
      <c r="AB62" s="271"/>
      <c r="AC62" s="271"/>
      <c r="AD62" s="271"/>
      <c r="AE62" s="271"/>
      <c r="AF62" s="271"/>
      <c r="AG62" s="271"/>
      <c r="AH62" s="271"/>
    </row>
    <row r="63" spans="28:34" s="270" customFormat="1">
      <c r="AB63" s="271"/>
      <c r="AC63" s="271"/>
      <c r="AD63" s="271"/>
      <c r="AE63" s="271"/>
      <c r="AF63" s="271"/>
      <c r="AG63" s="271"/>
    </row>
    <row r="64" spans="28:34" s="270" customFormat="1">
      <c r="AB64" s="271"/>
      <c r="AC64" s="271"/>
      <c r="AD64" s="271"/>
      <c r="AE64" s="271"/>
      <c r="AF64" s="271"/>
    </row>
    <row r="65" spans="28:34" s="270" customFormat="1">
      <c r="AB65" s="271"/>
      <c r="AC65" s="271"/>
      <c r="AD65" s="271"/>
      <c r="AE65" s="271"/>
      <c r="AF65" s="271"/>
      <c r="AG65" s="271"/>
      <c r="AH65" s="271"/>
    </row>
    <row r="66" spans="28:34" s="270" customFormat="1">
      <c r="AB66" s="271"/>
      <c r="AC66" s="271"/>
      <c r="AD66" s="271"/>
      <c r="AE66" s="271"/>
      <c r="AF66" s="271"/>
      <c r="AG66" s="271"/>
      <c r="AH66" s="271"/>
    </row>
    <row r="67" spans="28:34" s="270" customFormat="1">
      <c r="AB67" s="271"/>
      <c r="AC67" s="271"/>
      <c r="AD67" s="271"/>
      <c r="AE67" s="271"/>
      <c r="AF67" s="271"/>
      <c r="AG67" s="271"/>
      <c r="AH67" s="271"/>
    </row>
    <row r="68" spans="28:34" s="270" customFormat="1"/>
    <row r="69" spans="28:34" s="270" customFormat="1">
      <c r="AB69" s="271"/>
      <c r="AC69" s="271"/>
      <c r="AD69" s="271"/>
      <c r="AE69" s="271"/>
    </row>
    <row r="70" spans="28:34" s="270" customFormat="1">
      <c r="AB70" s="271"/>
      <c r="AC70" s="271"/>
      <c r="AD70" s="271"/>
      <c r="AE70" s="271"/>
      <c r="AF70" s="271"/>
      <c r="AG70" s="271"/>
      <c r="AH70" s="271"/>
    </row>
    <row r="71" spans="28:34" s="270" customFormat="1">
      <c r="AB71" s="271"/>
      <c r="AC71" s="271"/>
      <c r="AD71" s="271"/>
      <c r="AE71" s="271"/>
      <c r="AF71" s="271"/>
      <c r="AG71" s="271"/>
      <c r="AH71" s="271"/>
    </row>
    <row r="72" spans="28:34" s="270" customFormat="1">
      <c r="AB72" s="271"/>
      <c r="AC72" s="271"/>
      <c r="AD72" s="271"/>
      <c r="AE72" s="271"/>
      <c r="AF72" s="271"/>
      <c r="AG72" s="271"/>
      <c r="AH72" s="271"/>
    </row>
    <row r="73" spans="28:34" s="270" customFormat="1">
      <c r="AB73" s="271"/>
      <c r="AC73" s="271"/>
      <c r="AD73" s="271"/>
      <c r="AE73" s="271"/>
      <c r="AF73" s="271"/>
      <c r="AG73" s="271"/>
      <c r="AH73" s="271"/>
    </row>
    <row r="74" spans="28:34" s="270" customFormat="1">
      <c r="AB74" s="271"/>
      <c r="AC74" s="271"/>
      <c r="AD74" s="271"/>
      <c r="AE74" s="271"/>
      <c r="AF74" s="271"/>
      <c r="AG74" s="271"/>
      <c r="AH74" s="271"/>
    </row>
    <row r="75" spans="28:34" s="270" customFormat="1">
      <c r="AB75" s="271"/>
      <c r="AC75" s="271"/>
      <c r="AD75" s="271"/>
      <c r="AE75" s="271"/>
      <c r="AF75" s="271"/>
      <c r="AG75" s="271"/>
    </row>
    <row r="76" spans="28:34" s="270" customFormat="1">
      <c r="AB76" s="271"/>
      <c r="AC76" s="271"/>
      <c r="AD76" s="271"/>
      <c r="AE76" s="271"/>
    </row>
    <row r="77" spans="28:34" s="270" customFormat="1">
      <c r="AB77" s="271"/>
      <c r="AC77" s="271"/>
      <c r="AD77" s="271"/>
      <c r="AE77" s="271"/>
      <c r="AF77" s="271"/>
    </row>
    <row r="78" spans="28:34" s="270" customFormat="1">
      <c r="AB78" s="271"/>
      <c r="AC78" s="271"/>
      <c r="AD78" s="271"/>
      <c r="AE78" s="271"/>
      <c r="AF78" s="271"/>
      <c r="AG78" s="271"/>
      <c r="AH78" s="271"/>
    </row>
    <row r="79" spans="28:34" s="270" customFormat="1">
      <c r="AB79" s="271"/>
      <c r="AC79" s="271"/>
      <c r="AD79" s="271"/>
      <c r="AE79" s="271"/>
      <c r="AF79" s="271"/>
      <c r="AG79" s="271"/>
      <c r="AH79" s="271"/>
    </row>
    <row r="80" spans="28:34" s="270" customFormat="1">
      <c r="AB80" s="271"/>
      <c r="AC80" s="271"/>
      <c r="AD80" s="271"/>
      <c r="AE80" s="271"/>
      <c r="AF80" s="271"/>
      <c r="AG80" s="271"/>
      <c r="AH80" s="271"/>
    </row>
    <row r="81" spans="25:34" s="270" customFormat="1">
      <c r="Y81" s="271"/>
      <c r="Z81" s="271"/>
      <c r="AA81" s="271"/>
      <c r="AB81" s="271"/>
      <c r="AC81" s="271"/>
      <c r="AD81" s="271"/>
      <c r="AE81" s="271"/>
      <c r="AF81" s="271"/>
      <c r="AG81" s="271"/>
      <c r="AH81" s="271"/>
    </row>
    <row r="82" spans="25:34" s="270" customFormat="1">
      <c r="Z82" s="271"/>
      <c r="AA82" s="271"/>
      <c r="AB82" s="271"/>
      <c r="AC82" s="271"/>
      <c r="AD82" s="271"/>
      <c r="AE82" s="271"/>
      <c r="AF82" s="271"/>
      <c r="AG82" s="271"/>
      <c r="AH82" s="271"/>
    </row>
    <row r="83" spans="25:34" s="270" customFormat="1"/>
    <row r="84" spans="25:34" s="270" customFormat="1">
      <c r="Y84" s="271"/>
      <c r="Z84" s="271"/>
      <c r="AA84" s="271"/>
      <c r="AB84" s="271"/>
      <c r="AC84" s="271"/>
      <c r="AD84" s="271"/>
      <c r="AE84" s="271"/>
      <c r="AF84" s="271"/>
      <c r="AG84" s="271"/>
      <c r="AH84" s="271"/>
    </row>
    <row r="85" spans="25:34" s="270" customFormat="1">
      <c r="Y85" s="271"/>
      <c r="Z85" s="271"/>
      <c r="AA85" s="271"/>
      <c r="AB85" s="271"/>
      <c r="AC85" s="271"/>
      <c r="AD85" s="271"/>
      <c r="AE85" s="271"/>
      <c r="AF85" s="271"/>
      <c r="AG85" s="271"/>
      <c r="AH85" s="271"/>
    </row>
    <row r="86" spans="25:34" s="270" customFormat="1">
      <c r="Y86" s="271"/>
      <c r="Z86" s="271"/>
      <c r="AA86" s="271"/>
      <c r="AB86" s="271"/>
      <c r="AC86" s="271"/>
      <c r="AD86" s="271"/>
      <c r="AE86" s="271"/>
      <c r="AF86" s="271"/>
      <c r="AG86" s="271"/>
      <c r="AH86" s="271"/>
    </row>
    <row r="87" spans="25:34" s="270" customFormat="1">
      <c r="Y87" s="271"/>
      <c r="Z87" s="271"/>
      <c r="AA87" s="271"/>
      <c r="AB87" s="271"/>
      <c r="AC87" s="271"/>
      <c r="AD87" s="271"/>
      <c r="AE87" s="271"/>
      <c r="AF87" s="271"/>
      <c r="AG87" s="271"/>
      <c r="AH87" s="271"/>
    </row>
    <row r="88" spans="25:34" s="270" customFormat="1">
      <c r="Y88" s="271"/>
      <c r="Z88" s="271"/>
      <c r="AA88" s="271"/>
      <c r="AB88" s="271"/>
      <c r="AC88" s="271"/>
      <c r="AD88" s="271"/>
      <c r="AE88" s="271"/>
      <c r="AF88" s="271"/>
      <c r="AG88" s="271"/>
    </row>
    <row r="89" spans="25:34" s="270" customFormat="1">
      <c r="Y89" s="271"/>
      <c r="Z89" s="271"/>
      <c r="AA89" s="271"/>
      <c r="AB89" s="271"/>
      <c r="AC89" s="271"/>
      <c r="AD89" s="271"/>
      <c r="AE89" s="271"/>
      <c r="AF89" s="271"/>
      <c r="AG89" s="271"/>
      <c r="AH89" s="271"/>
    </row>
    <row r="90" spans="25:34" s="270" customFormat="1">
      <c r="Y90" s="271"/>
      <c r="Z90" s="271"/>
      <c r="AA90" s="271"/>
      <c r="AB90" s="271"/>
      <c r="AC90" s="271"/>
      <c r="AD90" s="271"/>
      <c r="AE90" s="271"/>
      <c r="AF90" s="271"/>
      <c r="AG90" s="271"/>
      <c r="AH90" s="271"/>
    </row>
    <row r="91" spans="25:34" s="270" customFormat="1">
      <c r="Y91" s="271"/>
      <c r="Z91" s="271"/>
      <c r="AA91" s="271"/>
      <c r="AB91" s="271"/>
      <c r="AC91" s="271"/>
      <c r="AD91" s="271"/>
      <c r="AE91" s="271"/>
      <c r="AF91" s="271"/>
      <c r="AG91" s="271"/>
      <c r="AH91" s="271"/>
    </row>
    <row r="92" spans="25:34" s="270" customFormat="1" ht="13.5" customHeight="1">
      <c r="Y92" s="271"/>
      <c r="Z92" s="271"/>
      <c r="AA92" s="271"/>
      <c r="AB92" s="271"/>
      <c r="AC92" s="271"/>
      <c r="AD92" s="271"/>
      <c r="AE92" s="271"/>
      <c r="AF92" s="271"/>
      <c r="AG92" s="271"/>
      <c r="AH92" s="271"/>
    </row>
    <row r="93" spans="25:34" s="270" customFormat="1" ht="13.5" customHeight="1">
      <c r="Y93" s="271"/>
      <c r="Z93" s="271"/>
      <c r="AA93" s="271"/>
      <c r="AB93" s="271"/>
      <c r="AC93" s="271"/>
      <c r="AD93" s="271"/>
      <c r="AE93" s="271"/>
      <c r="AF93" s="271"/>
      <c r="AG93" s="271"/>
      <c r="AH93" s="271"/>
    </row>
    <row r="94" spans="25:34" s="270" customFormat="1" ht="13.5" customHeight="1">
      <c r="Y94" s="271"/>
      <c r="Z94" s="271"/>
      <c r="AA94" s="271"/>
      <c r="AB94" s="271"/>
      <c r="AC94" s="271"/>
      <c r="AD94" s="271"/>
      <c r="AE94" s="271"/>
    </row>
    <row r="95" spans="25:34" s="270" customFormat="1" ht="13.5" customHeight="1">
      <c r="Y95" s="271"/>
      <c r="Z95" s="271"/>
      <c r="AA95" s="271"/>
      <c r="AB95" s="271"/>
      <c r="AC95" s="271"/>
      <c r="AD95" s="271"/>
      <c r="AE95" s="271"/>
      <c r="AF95" s="271"/>
      <c r="AG95" s="271"/>
    </row>
    <row r="96" spans="25:34" s="270" customFormat="1" ht="13.5" customHeight="1">
      <c r="Y96" s="271"/>
      <c r="Z96" s="271"/>
      <c r="AA96" s="271"/>
      <c r="AB96" s="271"/>
      <c r="AC96" s="271"/>
      <c r="AD96" s="271"/>
      <c r="AE96" s="271"/>
      <c r="AF96" s="271"/>
      <c r="AG96" s="271"/>
      <c r="AH96" s="271"/>
    </row>
    <row r="97" spans="33:34" s="270" customFormat="1" ht="13.5" customHeight="1">
      <c r="AG97" s="271"/>
      <c r="AH97" s="271"/>
    </row>
    <row r="98" spans="33:34" s="270" customFormat="1" ht="13.5" customHeight="1">
      <c r="AG98" s="271"/>
      <c r="AH98" s="271"/>
    </row>
    <row r="99" spans="33:34" s="270" customFormat="1" ht="13.5" customHeight="1">
      <c r="AG99" s="271"/>
      <c r="AH99" s="271"/>
    </row>
    <row r="100" spans="33:34" s="270" customFormat="1" ht="13.5" customHeight="1">
      <c r="AG100" s="271"/>
      <c r="AH100" s="271"/>
    </row>
    <row r="101" spans="33:34" s="270" customFormat="1" ht="13.5" customHeight="1">
      <c r="AG101" s="271"/>
    </row>
    <row r="102" spans="33:34" s="270" customFormat="1" ht="13.5" customHeight="1">
      <c r="AG102" s="271"/>
      <c r="AH102" s="271"/>
    </row>
    <row r="103" spans="33:34" s="270" customFormat="1" ht="13.5" customHeight="1">
      <c r="AG103" s="271"/>
      <c r="AH103" s="271"/>
    </row>
    <row r="104" spans="33:34" s="270" customFormat="1" ht="13.5" customHeight="1"/>
    <row r="105" spans="33:34" s="270" customFormat="1" ht="13.5" customHeight="1">
      <c r="AG105" s="271"/>
      <c r="AH105" s="271"/>
    </row>
    <row r="106" spans="33:34" s="270" customFormat="1" ht="13.5" customHeight="1">
      <c r="AG106" s="271"/>
      <c r="AH106" s="271"/>
    </row>
    <row r="107" spans="33:34" s="270" customFormat="1" ht="13.5" customHeight="1">
      <c r="AG107" s="271"/>
      <c r="AH107" s="271"/>
    </row>
    <row r="108" spans="33:34" s="270" customFormat="1" ht="13.5" customHeight="1">
      <c r="AG108" s="271"/>
      <c r="AH108" s="271"/>
    </row>
    <row r="109" spans="33:34" s="270" customFormat="1" ht="13.5" customHeight="1">
      <c r="AG109" s="271"/>
      <c r="AH109" s="271"/>
    </row>
    <row r="110" spans="33:34" s="270" customFormat="1" ht="13.5" customHeight="1">
      <c r="AG110" s="271"/>
      <c r="AH110" s="271"/>
    </row>
    <row r="111" spans="33:34" s="270" customFormat="1" ht="13.5" customHeight="1">
      <c r="AG111" s="271"/>
      <c r="AH111" s="271"/>
    </row>
    <row r="112" spans="33:34" s="270" customFormat="1" ht="13.5" customHeight="1">
      <c r="AG112" s="271"/>
      <c r="AH112" s="271"/>
    </row>
    <row r="113" spans="34:122" s="270" customFormat="1" ht="13.5" customHeight="1">
      <c r="AH113" s="271"/>
    </row>
    <row r="114" spans="34:122" s="270" customFormat="1" ht="13.5" customHeight="1">
      <c r="AH114" s="271"/>
    </row>
    <row r="115" spans="34:122" s="270" customFormat="1" ht="13.5" customHeight="1">
      <c r="AH115" s="271"/>
    </row>
    <row r="116" spans="34:122" s="270" customFormat="1" ht="13.5" customHeight="1"/>
    <row r="117" spans="34:122" s="270" customFormat="1" ht="13.5" customHeight="1">
      <c r="AH117" s="271"/>
    </row>
    <row r="118" spans="34:122" s="270" customFormat="1" ht="13.5" customHeight="1">
      <c r="AH118" s="271"/>
    </row>
    <row r="119" spans="34:122" s="270" customFormat="1" ht="13.5" customHeight="1">
      <c r="AH119" s="271"/>
    </row>
    <row r="120" spans="34:122" s="270" customFormat="1" ht="13.5" customHeight="1"/>
    <row r="121" spans="34:122" s="270" customFormat="1" ht="13.5" customHeight="1"/>
    <row r="122" spans="34:122" s="270" customFormat="1" ht="13.5" customHeight="1">
      <c r="AH122" s="271"/>
    </row>
    <row r="123" spans="34:122" s="270" customFormat="1" ht="13.5" customHeight="1">
      <c r="AH123" s="271"/>
    </row>
    <row r="124" spans="34:122" s="270" customFormat="1" ht="13.5" customHeight="1">
      <c r="AH124" s="271"/>
    </row>
    <row r="125" spans="34:122" s="270" customFormat="1" ht="13.5" customHeight="1">
      <c r="AH125" s="271"/>
      <c r="DR125" s="270" t="s">
        <v>612</v>
      </c>
    </row>
    <row r="126" spans="34:122" s="270" customFormat="1" ht="13.5" hidden="1" customHeight="1">
      <c r="AH126" s="271"/>
    </row>
    <row r="127" spans="34:122" s="270" customFormat="1" ht="13.5" hidden="1" customHeight="1">
      <c r="AH127" s="271"/>
    </row>
    <row r="128" spans="34:122" s="270" customFormat="1" ht="13.5" hidden="1" customHeight="1">
      <c r="AH128" s="271"/>
    </row>
    <row r="129" s="270" customFormat="1" ht="13.5" hidden="1" customHeight="1"/>
    <row r="130" s="270" customFormat="1" ht="13.5" hidden="1" customHeight="1"/>
    <row r="131" s="270" customFormat="1" ht="13.5" hidden="1" customHeight="1"/>
    <row r="132" s="270" customFormat="1" ht="13.5" hidden="1" customHeight="1"/>
    <row r="133" s="270" customFormat="1" ht="13.5" hidden="1" customHeight="1"/>
    <row r="134" s="270" customFormat="1" ht="13.5" hidden="1" customHeight="1"/>
    <row r="135" s="270" customFormat="1" ht="13.5" hidden="1" customHeight="1"/>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activeCell="AC22" sqref="AC22"/>
    </sheetView>
  </sheetViews>
  <sheetFormatPr defaultColWidth="0" defaultRowHeight="13.5" customHeight="1" zeroHeight="1"/>
  <cols>
    <col min="1" max="34" width="2.5" style="271" customWidth="1"/>
    <col min="35" max="122" width="2.5" style="270" customWidth="1"/>
    <col min="123" max="16384" width="2.5" style="270" hidden="1"/>
  </cols>
  <sheetData>
    <row r="1" spans="2:34" s="270" customFormat="1" ht="13.5" customHeight="1"/>
    <row r="2" spans="2:34" s="270" customFormat="1">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c r="B3" s="271"/>
      <c r="T3" s="271"/>
    </row>
    <row r="4" spans="2:34" s="270" customFormat="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c r="B36" s="271"/>
      <c r="C36" s="271"/>
      <c r="D36" s="271"/>
      <c r="E36" s="271"/>
      <c r="F36" s="271"/>
      <c r="G36" s="271"/>
      <c r="I36" s="271"/>
      <c r="L36" s="271"/>
      <c r="N36" s="271"/>
      <c r="O36" s="271"/>
      <c r="P36" s="271"/>
      <c r="Q36" s="271"/>
      <c r="R36" s="271"/>
      <c r="S36" s="271"/>
      <c r="T36" s="271"/>
      <c r="U36" s="271"/>
      <c r="V36" s="271"/>
      <c r="W36" s="271"/>
      <c r="X36" s="271"/>
    </row>
    <row r="37" spans="2:34" s="270" customFormat="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c r="AB49" s="271"/>
      <c r="AC49" s="271"/>
      <c r="AD49" s="271"/>
      <c r="AE49" s="271"/>
      <c r="AF49" s="271"/>
      <c r="AG49" s="271"/>
      <c r="AH49" s="271"/>
    </row>
    <row r="50" spans="28:34" s="270" customFormat="1">
      <c r="AB50" s="271"/>
      <c r="AC50" s="271"/>
      <c r="AD50" s="271"/>
    </row>
    <row r="51" spans="28:34" s="270" customFormat="1">
      <c r="AB51" s="271"/>
    </row>
    <row r="52" spans="28:34" s="270" customFormat="1">
      <c r="AB52" s="271"/>
      <c r="AC52" s="271"/>
      <c r="AD52" s="271"/>
      <c r="AE52" s="271"/>
      <c r="AF52" s="271"/>
      <c r="AG52" s="271"/>
      <c r="AH52" s="271"/>
    </row>
    <row r="53" spans="28:34" s="270" customFormat="1">
      <c r="AB53" s="271"/>
      <c r="AC53" s="271"/>
      <c r="AD53" s="271"/>
      <c r="AE53" s="271"/>
    </row>
    <row r="54" spans="28:34" s="270" customFormat="1">
      <c r="AB54" s="271"/>
      <c r="AC54" s="271"/>
      <c r="AD54" s="271"/>
      <c r="AE54" s="271"/>
      <c r="AF54" s="271"/>
      <c r="AG54" s="271"/>
    </row>
    <row r="55" spans="28:34" s="270" customFormat="1">
      <c r="AB55" s="271"/>
      <c r="AC55" s="271"/>
      <c r="AD55" s="271"/>
      <c r="AE55" s="271"/>
      <c r="AF55" s="271"/>
      <c r="AG55" s="271"/>
      <c r="AH55" s="271"/>
    </row>
    <row r="56" spans="28:34" s="270" customFormat="1"/>
    <row r="57" spans="28:34" s="270" customFormat="1">
      <c r="AB57" s="271"/>
      <c r="AC57" s="271"/>
      <c r="AD57" s="271"/>
      <c r="AE57" s="271"/>
      <c r="AF57" s="271"/>
      <c r="AG57" s="271"/>
    </row>
    <row r="58" spans="28:34" s="270" customFormat="1">
      <c r="AB58" s="271"/>
      <c r="AC58" s="271"/>
      <c r="AD58" s="271"/>
      <c r="AE58" s="271"/>
      <c r="AF58" s="271"/>
      <c r="AG58" s="271"/>
    </row>
    <row r="59" spans="28:34" s="270" customFormat="1">
      <c r="AB59" s="271"/>
      <c r="AC59" s="271"/>
      <c r="AD59" s="271"/>
      <c r="AE59" s="271"/>
      <c r="AF59" s="271"/>
    </row>
    <row r="60" spans="28:34" s="270" customFormat="1">
      <c r="AB60" s="271"/>
      <c r="AC60" s="271"/>
      <c r="AD60" s="271"/>
      <c r="AE60" s="271"/>
      <c r="AF60" s="271"/>
      <c r="AG60" s="271"/>
      <c r="AH60" s="271"/>
    </row>
    <row r="61" spans="28:34" s="270" customFormat="1">
      <c r="AB61" s="271"/>
      <c r="AC61" s="271"/>
      <c r="AD61" s="271"/>
      <c r="AE61" s="271"/>
      <c r="AF61" s="271"/>
      <c r="AG61" s="271"/>
      <c r="AH61" s="271"/>
    </row>
    <row r="62" spans="28:34" s="270" customFormat="1">
      <c r="AB62" s="271"/>
      <c r="AC62" s="271"/>
      <c r="AD62" s="271"/>
      <c r="AE62" s="271"/>
      <c r="AF62" s="271"/>
      <c r="AG62" s="271"/>
      <c r="AH62" s="271"/>
    </row>
    <row r="63" spans="28:34" s="270" customFormat="1">
      <c r="AB63" s="271"/>
      <c r="AC63" s="271"/>
      <c r="AD63" s="271"/>
      <c r="AE63" s="271"/>
      <c r="AF63" s="271"/>
      <c r="AG63" s="271"/>
    </row>
    <row r="64" spans="28:34" s="270" customFormat="1">
      <c r="AB64" s="271"/>
      <c r="AC64" s="271"/>
      <c r="AD64" s="271"/>
      <c r="AE64" s="271"/>
      <c r="AF64" s="271"/>
    </row>
    <row r="65" spans="28:34" s="270" customFormat="1">
      <c r="AB65" s="271"/>
      <c r="AC65" s="271"/>
      <c r="AD65" s="271"/>
      <c r="AE65" s="271"/>
      <c r="AF65" s="271"/>
      <c r="AG65" s="271"/>
      <c r="AH65" s="271"/>
    </row>
    <row r="66" spans="28:34" s="270" customFormat="1">
      <c r="AB66" s="271"/>
      <c r="AC66" s="271"/>
      <c r="AD66" s="271"/>
      <c r="AE66" s="271"/>
      <c r="AF66" s="271"/>
      <c r="AG66" s="271"/>
      <c r="AH66" s="271"/>
    </row>
    <row r="67" spans="28:34" s="270" customFormat="1">
      <c r="AB67" s="271"/>
      <c r="AC67" s="271"/>
      <c r="AD67" s="271"/>
      <c r="AE67" s="271"/>
      <c r="AF67" s="271"/>
      <c r="AG67" s="271"/>
      <c r="AH67" s="271"/>
    </row>
    <row r="68" spans="28:34" s="270" customFormat="1"/>
    <row r="69" spans="28:34" s="270" customFormat="1">
      <c r="AB69" s="271"/>
      <c r="AC69" s="271"/>
      <c r="AD69" s="271"/>
      <c r="AE69" s="271"/>
    </row>
    <row r="70" spans="28:34" s="270" customFormat="1">
      <c r="AB70" s="271"/>
      <c r="AC70" s="271"/>
      <c r="AD70" s="271"/>
      <c r="AE70" s="271"/>
      <c r="AF70" s="271"/>
      <c r="AG70" s="271"/>
      <c r="AH70" s="271"/>
    </row>
    <row r="71" spans="28:34" s="270" customFormat="1">
      <c r="AB71" s="271"/>
      <c r="AC71" s="271"/>
      <c r="AD71" s="271"/>
      <c r="AE71" s="271"/>
      <c r="AF71" s="271"/>
      <c r="AG71" s="271"/>
      <c r="AH71" s="271"/>
    </row>
    <row r="72" spans="28:34" s="270" customFormat="1">
      <c r="AB72" s="271"/>
      <c r="AC72" s="271"/>
      <c r="AD72" s="271"/>
      <c r="AE72" s="271"/>
      <c r="AF72" s="271"/>
      <c r="AG72" s="271"/>
      <c r="AH72" s="271"/>
    </row>
    <row r="73" spans="28:34" s="270" customFormat="1">
      <c r="AB73" s="271"/>
      <c r="AC73" s="271"/>
      <c r="AD73" s="271"/>
      <c r="AE73" s="271"/>
      <c r="AF73" s="271"/>
      <c r="AG73" s="271"/>
      <c r="AH73" s="271"/>
    </row>
    <row r="74" spans="28:34" s="270" customFormat="1">
      <c r="AB74" s="271"/>
      <c r="AC74" s="271"/>
      <c r="AD74" s="271"/>
      <c r="AE74" s="271"/>
      <c r="AF74" s="271"/>
      <c r="AG74" s="271"/>
      <c r="AH74" s="271"/>
    </row>
    <row r="75" spans="28:34" s="270" customFormat="1">
      <c r="AB75" s="271"/>
      <c r="AC75" s="271"/>
      <c r="AD75" s="271"/>
      <c r="AE75" s="271"/>
      <c r="AF75" s="271"/>
      <c r="AG75" s="271"/>
    </row>
    <row r="76" spans="28:34" s="270" customFormat="1">
      <c r="AB76" s="271"/>
      <c r="AC76" s="271"/>
      <c r="AD76" s="271"/>
      <c r="AE76" s="271"/>
    </row>
    <row r="77" spans="28:34" s="270" customFormat="1">
      <c r="AB77" s="271"/>
      <c r="AC77" s="271"/>
      <c r="AD77" s="271"/>
      <c r="AE77" s="271"/>
      <c r="AF77" s="271"/>
    </row>
    <row r="78" spans="28:34" s="270" customFormat="1">
      <c r="AB78" s="271"/>
      <c r="AC78" s="271"/>
      <c r="AD78" s="271"/>
      <c r="AE78" s="271"/>
      <c r="AF78" s="271"/>
      <c r="AG78" s="271"/>
      <c r="AH78" s="271"/>
    </row>
    <row r="79" spans="28:34" s="270" customFormat="1">
      <c r="AB79" s="271"/>
      <c r="AC79" s="271"/>
      <c r="AD79" s="271"/>
      <c r="AE79" s="271"/>
      <c r="AF79" s="271"/>
      <c r="AG79" s="271"/>
      <c r="AH79" s="271"/>
    </row>
    <row r="80" spans="28:34" s="270" customFormat="1">
      <c r="AB80" s="271"/>
      <c r="AC80" s="271"/>
      <c r="AD80" s="271"/>
      <c r="AE80" s="271"/>
      <c r="AF80" s="271"/>
      <c r="AG80" s="271"/>
      <c r="AH80" s="271"/>
    </row>
    <row r="81" spans="25:34" s="270" customFormat="1">
      <c r="Y81" s="271"/>
      <c r="Z81" s="271"/>
      <c r="AA81" s="271"/>
      <c r="AB81" s="271"/>
      <c r="AC81" s="271"/>
      <c r="AD81" s="271"/>
      <c r="AE81" s="271"/>
      <c r="AF81" s="271"/>
      <c r="AG81" s="271"/>
      <c r="AH81" s="271"/>
    </row>
    <row r="82" spans="25:34" s="270" customFormat="1">
      <c r="Z82" s="271"/>
      <c r="AA82" s="271"/>
      <c r="AB82" s="271"/>
      <c r="AC82" s="271"/>
      <c r="AD82" s="271"/>
      <c r="AE82" s="271"/>
      <c r="AF82" s="271"/>
      <c r="AG82" s="271"/>
      <c r="AH82" s="271"/>
    </row>
    <row r="83" spans="25:34" s="270" customFormat="1"/>
    <row r="84" spans="25:34" s="270" customFormat="1">
      <c r="Y84" s="271"/>
      <c r="Z84" s="271"/>
      <c r="AA84" s="271"/>
      <c r="AB84" s="271"/>
      <c r="AC84" s="271"/>
      <c r="AD84" s="271"/>
      <c r="AE84" s="271"/>
      <c r="AF84" s="271"/>
      <c r="AG84" s="271"/>
      <c r="AH84" s="271"/>
    </row>
    <row r="85" spans="25:34" s="270" customFormat="1">
      <c r="Y85" s="271"/>
      <c r="Z85" s="271"/>
      <c r="AA85" s="271"/>
      <c r="AB85" s="271"/>
      <c r="AC85" s="271"/>
      <c r="AD85" s="271"/>
      <c r="AE85" s="271"/>
      <c r="AF85" s="271"/>
      <c r="AG85" s="271"/>
      <c r="AH85" s="271"/>
    </row>
    <row r="86" spans="25:34" s="270" customFormat="1">
      <c r="Y86" s="271"/>
      <c r="Z86" s="271"/>
      <c r="AA86" s="271"/>
      <c r="AB86" s="271"/>
      <c r="AC86" s="271"/>
      <c r="AD86" s="271"/>
      <c r="AE86" s="271"/>
      <c r="AF86" s="271"/>
      <c r="AG86" s="271"/>
      <c r="AH86" s="271"/>
    </row>
    <row r="87" spans="25:34" s="270" customFormat="1">
      <c r="Y87" s="271"/>
      <c r="Z87" s="271"/>
      <c r="AA87" s="271"/>
      <c r="AB87" s="271"/>
      <c r="AC87" s="271"/>
      <c r="AD87" s="271"/>
      <c r="AE87" s="271"/>
      <c r="AF87" s="271"/>
      <c r="AG87" s="271"/>
      <c r="AH87" s="271"/>
    </row>
    <row r="88" spans="25:34" s="270" customFormat="1">
      <c r="Y88" s="271"/>
      <c r="Z88" s="271"/>
      <c r="AA88" s="271"/>
      <c r="AB88" s="271"/>
      <c r="AC88" s="271"/>
      <c r="AD88" s="271"/>
      <c r="AE88" s="271"/>
      <c r="AF88" s="271"/>
      <c r="AG88" s="271"/>
    </row>
    <row r="89" spans="25:34" s="270" customFormat="1">
      <c r="Y89" s="271"/>
      <c r="Z89" s="271"/>
      <c r="AA89" s="271"/>
      <c r="AB89" s="271"/>
      <c r="AC89" s="271"/>
      <c r="AD89" s="271"/>
      <c r="AE89" s="271"/>
      <c r="AF89" s="271"/>
      <c r="AG89" s="271"/>
      <c r="AH89" s="271"/>
    </row>
    <row r="90" spans="25:34" s="270" customFormat="1">
      <c r="Y90" s="271"/>
      <c r="Z90" s="271"/>
      <c r="AA90" s="271"/>
      <c r="AB90" s="271"/>
      <c r="AC90" s="271"/>
      <c r="AD90" s="271"/>
      <c r="AE90" s="271"/>
      <c r="AF90" s="271"/>
      <c r="AG90" s="271"/>
      <c r="AH90" s="271"/>
    </row>
    <row r="91" spans="25:34" s="270" customFormat="1">
      <c r="Y91" s="271"/>
      <c r="Z91" s="271"/>
      <c r="AA91" s="271"/>
      <c r="AB91" s="271"/>
      <c r="AC91" s="271"/>
      <c r="AD91" s="271"/>
      <c r="AE91" s="271"/>
      <c r="AF91" s="271"/>
      <c r="AG91" s="271"/>
      <c r="AH91" s="271"/>
    </row>
    <row r="92" spans="25:34" s="270" customFormat="1" ht="13.5" customHeight="1">
      <c r="Y92" s="271"/>
      <c r="Z92" s="271"/>
      <c r="AA92" s="271"/>
      <c r="AB92" s="271"/>
      <c r="AC92" s="271"/>
      <c r="AD92" s="271"/>
      <c r="AE92" s="271"/>
      <c r="AF92" s="271"/>
      <c r="AG92" s="271"/>
      <c r="AH92" s="271"/>
    </row>
    <row r="93" spans="25:34" s="270" customFormat="1" ht="13.5" customHeight="1">
      <c r="Y93" s="271"/>
      <c r="Z93" s="271"/>
      <c r="AA93" s="271"/>
      <c r="AB93" s="271"/>
      <c r="AC93" s="271"/>
      <c r="AD93" s="271"/>
      <c r="AE93" s="271"/>
      <c r="AF93" s="271"/>
      <c r="AG93" s="271"/>
      <c r="AH93" s="271"/>
    </row>
    <row r="94" spans="25:34" s="270" customFormat="1" ht="13.5" customHeight="1">
      <c r="Y94" s="271"/>
      <c r="Z94" s="271"/>
      <c r="AA94" s="271"/>
      <c r="AB94" s="271"/>
      <c r="AC94" s="271"/>
      <c r="AD94" s="271"/>
      <c r="AE94" s="271"/>
    </row>
    <row r="95" spans="25:34" s="270" customFormat="1" ht="13.5" customHeight="1">
      <c r="Y95" s="271"/>
      <c r="Z95" s="271"/>
      <c r="AA95" s="271"/>
      <c r="AB95" s="271"/>
      <c r="AC95" s="271"/>
      <c r="AD95" s="271"/>
      <c r="AE95" s="271"/>
      <c r="AF95" s="271"/>
      <c r="AG95" s="271"/>
    </row>
    <row r="96" spans="25:34" s="270" customFormat="1" ht="13.5" customHeight="1">
      <c r="Y96" s="271"/>
      <c r="Z96" s="271"/>
      <c r="AA96" s="271"/>
      <c r="AB96" s="271"/>
      <c r="AC96" s="271"/>
      <c r="AD96" s="271"/>
      <c r="AE96" s="271"/>
      <c r="AF96" s="271"/>
      <c r="AG96" s="271"/>
      <c r="AH96" s="271"/>
    </row>
    <row r="97" spans="33:34" s="270" customFormat="1" ht="13.5" customHeight="1">
      <c r="AG97" s="271"/>
      <c r="AH97" s="271"/>
    </row>
    <row r="98" spans="33:34" s="270" customFormat="1" ht="13.5" customHeight="1">
      <c r="AG98" s="271"/>
      <c r="AH98" s="271"/>
    </row>
    <row r="99" spans="33:34" s="270" customFormat="1" ht="13.5" customHeight="1">
      <c r="AG99" s="271"/>
      <c r="AH99" s="271"/>
    </row>
    <row r="100" spans="33:34" s="270" customFormat="1" ht="13.5" customHeight="1">
      <c r="AG100" s="271"/>
      <c r="AH100" s="271"/>
    </row>
    <row r="101" spans="33:34" s="270" customFormat="1" ht="13.5" customHeight="1">
      <c r="AG101" s="271"/>
    </row>
    <row r="102" spans="33:34" s="270" customFormat="1" ht="13.5" customHeight="1">
      <c r="AG102" s="271"/>
      <c r="AH102" s="271"/>
    </row>
    <row r="103" spans="33:34" s="270" customFormat="1" ht="13.5" customHeight="1">
      <c r="AG103" s="271"/>
      <c r="AH103" s="271"/>
    </row>
    <row r="104" spans="33:34" s="270" customFormat="1" ht="13.5" customHeight="1"/>
    <row r="105" spans="33:34" s="270" customFormat="1" ht="13.5" customHeight="1">
      <c r="AG105" s="271"/>
      <c r="AH105" s="271"/>
    </row>
    <row r="106" spans="33:34" s="270" customFormat="1" ht="13.5" customHeight="1">
      <c r="AG106" s="271"/>
      <c r="AH106" s="271"/>
    </row>
    <row r="107" spans="33:34" s="270" customFormat="1" ht="13.5" customHeight="1">
      <c r="AG107" s="271"/>
      <c r="AH107" s="271"/>
    </row>
    <row r="108" spans="33:34" s="270" customFormat="1" ht="13.5" customHeight="1">
      <c r="AG108" s="271"/>
      <c r="AH108" s="271"/>
    </row>
    <row r="109" spans="33:34" s="270" customFormat="1" ht="13.5" customHeight="1">
      <c r="AG109" s="271"/>
      <c r="AH109" s="271"/>
    </row>
    <row r="110" spans="33:34" s="270" customFormat="1" ht="13.5" customHeight="1">
      <c r="AG110" s="271"/>
      <c r="AH110" s="271"/>
    </row>
    <row r="111" spans="33:34" s="270" customFormat="1" ht="13.5" customHeight="1">
      <c r="AG111" s="271"/>
      <c r="AH111" s="271"/>
    </row>
    <row r="112" spans="33:34" s="270" customFormat="1" ht="13.5" customHeight="1">
      <c r="AG112" s="271"/>
      <c r="AH112" s="271"/>
    </row>
    <row r="113" spans="34:122" s="270" customFormat="1" ht="13.5" customHeight="1">
      <c r="AH113" s="271"/>
    </row>
    <row r="114" spans="34:122" s="270" customFormat="1" ht="13.5" customHeight="1">
      <c r="AH114" s="271"/>
    </row>
    <row r="115" spans="34:122" s="270" customFormat="1" ht="13.5" customHeight="1">
      <c r="AH115" s="271"/>
    </row>
    <row r="116" spans="34:122" s="270" customFormat="1" ht="13.5" customHeight="1"/>
    <row r="117" spans="34:122" s="270" customFormat="1" ht="13.5" customHeight="1">
      <c r="AH117" s="271"/>
    </row>
    <row r="118" spans="34:122" s="270" customFormat="1" ht="13.5" customHeight="1">
      <c r="AH118" s="271"/>
    </row>
    <row r="119" spans="34:122" s="270" customFormat="1" ht="13.5" customHeight="1">
      <c r="AH119" s="271"/>
    </row>
    <row r="120" spans="34:122" s="270" customFormat="1" ht="13.5" customHeight="1"/>
    <row r="121" spans="34:122" s="270" customFormat="1" ht="13.5" customHeight="1"/>
    <row r="122" spans="34:122" s="270" customFormat="1" ht="13.5" customHeight="1">
      <c r="AH122" s="271"/>
    </row>
    <row r="123" spans="34:122" s="270" customFormat="1" ht="13.5" customHeight="1">
      <c r="AH123" s="271"/>
    </row>
    <row r="124" spans="34:122" s="270" customFormat="1" ht="13.5" customHeight="1">
      <c r="AH124" s="271"/>
    </row>
    <row r="125" spans="34:122" s="270" customFormat="1" ht="13.5" customHeight="1">
      <c r="AH125" s="271"/>
      <c r="DR125" s="270" t="s">
        <v>613</v>
      </c>
    </row>
    <row r="126" spans="34:122" s="270" customFormat="1" ht="13.5" hidden="1" customHeight="1">
      <c r="AH126" s="271"/>
    </row>
    <row r="127" spans="34:122" s="270" customFormat="1" ht="13.5" hidden="1" customHeight="1">
      <c r="AH127" s="271"/>
    </row>
    <row r="128" spans="34:122" s="270" customFormat="1" ht="13.5" hidden="1" customHeight="1">
      <c r="AH128" s="271"/>
    </row>
    <row r="129" s="270" customFormat="1" ht="13.5" hidden="1" customHeight="1"/>
    <row r="130" s="270" customFormat="1" ht="13.5" hidden="1" customHeight="1"/>
    <row r="131" s="270" customFormat="1" ht="13.5" hidden="1" customHeight="1"/>
    <row r="132" s="270" customFormat="1" ht="13.5" hidden="1" customHeight="1"/>
    <row r="133" s="270" customFormat="1" ht="13.5" hidden="1" customHeight="1"/>
    <row r="134" s="270" customFormat="1" ht="13.5" hidden="1" customHeight="1"/>
    <row r="135" s="270"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尾方路美</cp:lastModifiedBy>
  <cp:lastPrinted>2023-03-03T11:49:15Z</cp:lastPrinted>
  <dcterms:created xsi:type="dcterms:W3CDTF">2019-02-14T05:13:16Z</dcterms:created>
  <dcterms:modified xsi:type="dcterms:W3CDTF">2023-03-03T11:49:39Z</dcterms:modified>
</cp:coreProperties>
</file>