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ata\data\【各課】01総務課\02_行財政係\03_財政関係\05_調査\99_その他\R7\26.03.12〆_令和6年度財政状況資料集の作成\"/>
    </mc:Choice>
  </mc:AlternateContent>
  <xr:revisionPtr revIDLastSave="0" documentId="13_ncr:1_{481CFFBC-44E6-4AC7-86CD-2F50CAF86AED}" xr6:coauthVersionLast="47" xr6:coauthVersionMax="47" xr10:uidLastSave="{00000000-0000-0000-0000-000000000000}"/>
  <bookViews>
    <workbookView xWindow="-120" yWindow="-120" windowWidth="29040" windowHeight="15840" tabRatio="91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C35" i="10"/>
  <c r="BW34" i="10"/>
  <c r="BE34" i="10"/>
  <c r="C34" i="10"/>
  <c r="U34" i="10" s="1"/>
  <c r="U35" i="10" s="1"/>
  <c r="U36" i="10" s="1"/>
  <c r="BW35" i="10" l="1"/>
  <c r="BW36" i="10" s="1"/>
  <c r="BW37" i="10" s="1"/>
  <c r="BW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<sst xmlns="http://schemas.openxmlformats.org/spreadsheetml/2006/main" count="1094" uniqueCount="562">
  <si>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</si>
  <si>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</si>
  <si>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</si>
  <si>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</si>
  <si>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</si>
  <si>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</si>
  <si>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</si>
  <si>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</si>
  <si>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</si>
  <si>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</si>
  <si>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</si>
  <si>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</si>
  <si>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</si>
  <si>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</si>
  <si>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</si>
  <si>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</si>
  <si>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</si>
  <si>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</si>
  <si>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</si>
  <si>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</si>
  <si>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</si>
  <si>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</si>
  <si>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</si>
  <si>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</si>
  <si>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</si>
  <si>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</si>
  <si>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</si>
  <si>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</si>
  <si>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</si>
  <si>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</si>
  <si>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</si>
  <si>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</si>
  <si>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</si>
  <si>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</si>
  <si>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</si>
  <si>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</si>
  <si>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</si>
  <si>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</si>
  <si>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</si>
  <si>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</si>
  <si>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</si>
  <si>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</si>
  <si>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</si>
  <si>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</si>
  <si>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</si>
  <si>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</si>
  <si>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</si>
  <si>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</si>
  <si>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</si>
  <si>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</si>
  <si>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</si>
  <si>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</si>
  <si>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</si>
  <si>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</si>
  <si>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</si>
  <si>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</si>
  <si>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</si>
  <si>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</si>
  <si>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</si>
  <si>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</si>
  <si>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</si>
  <si>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</si>
  <si>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</si>
  <si>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</si>
  <si>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</si>
  <si>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</si>
  <si>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</si>
  <si>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</si>
  <si>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</si>
  <si>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</si>
  <si>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</si>
  <si>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</si>
  <si>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</si>
  <si>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</si>
  <si>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</si>
  <si>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</si>
  <si>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</si>
  <si>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</si>
  <si>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</si>
  <si>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</si>
  <si>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</si>
  <si>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</si>
  <si>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</si>
  <si>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</si>
  <si>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</si>
  <si>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</si>
  <si>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</si>
  <si>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</si>
  <si>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</si>
  <si>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</si>
  <si>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</si>
  <si>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</si>
  <si>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</si>
  <si>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</si>
  <si>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</si>
  <si>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</si>
  <si>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</si>
  <si>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</si>
  <si>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</si>
  <si>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</si>
  <si>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</si>
  <si>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</si>
  <si>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</si>
  <si>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</si>
  <si>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</si>
  <si>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</si>
  <si>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</si>
  <si>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</si>
  <si>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</si>
  <si>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</si>
  <si>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</si>
  <si>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</si>
  <si>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</si>
  <si>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</si>
  <si>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</si>
  <si>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</si>
  <si>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</si>
  <si>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</si>
  <si>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</si>
  <si>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</si>
  <si>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</si>
  <si>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</si>
  <si>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</si>
  <si>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</si>
  <si>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</si>
  <si>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</si>
  <si>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</si>
  <si>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</si>
  <si>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</si>
  <si>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</si>
  <si>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</si>
  <si>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</si>
  <si>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</si>
  <si>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</si>
  <si>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</si>
  <si>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</si>
  <si>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</si>
  <si>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</si>
  <si>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</si>
  <si>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</si>
  <si>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</si>
  <si>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</si>
  <si>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</si>
  <si>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</si>
  <si>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</si>
  <si>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</si>
  <si>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</si>
  <si>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</si>
  <si>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</si>
  <si>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</si>
  <si>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</si>
  <si>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</si>
  <si>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</si>
  <si>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</si>
  <si>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</si>
  <si>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</si>
  <si>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</si>
  <si>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</si>
  <si>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</si>
  <si>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</si>
  <si>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</si>
  <si>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</si>
  <si>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</si>
  <si>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</si>
  <si>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</si>
  <si>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</si>
  <si>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</si>
  <si>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</si>
  <si>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</si>
  <si>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</si>
  <si>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</si>
  <si>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</si>
  <si>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</si>
  <si>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</si>
  <si>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</si>
  <si>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</si>
  <si>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</si>
  <si>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</si>
  <si>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</si>
  <si>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</si>
  <si>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</si>
  <si>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</si>
  <si>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</si>
  <si>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</si>
  <si>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</si>
  <si>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</si>
  <si>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</si>
  <si>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</si>
  <si>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</si>
  <si>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</si>
  <si>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</si>
  <si>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</si>
  <si>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</si>
  <si>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</si>
  <si>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</si>
  <si>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</si>
  <si>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</si>
  <si>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</si>
  <si>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</si>
  <si>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</si>
  <si>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</si>
  <si>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</si>
  <si>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熊本県山江村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</si>
  <si>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</si>
  <si>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</si>
  <si>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</si>
  <si>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</si>
  <si>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</si>
  <si>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</si>
  <si>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</si>
  <si>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</si>
  <si>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</si>
  <si>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</si>
  <si>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</si>
  <si>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</si>
  <si>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</si>
  <si>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</si>
  <si>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</si>
  <si>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</si>
  <si>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</si>
  <si>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</si>
  <si>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</si>
  <si>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</si>
  <si>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</si>
  <si>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</si>
  <si>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</si>
  <si>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</si>
  <si>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</si>
  <si>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</si>
  <si>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</si>
  <si>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</si>
  <si>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</si>
  <si>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</si>
  <si>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</si>
  <si>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</si>
  <si>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</si>
  <si>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</si>
  <si>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</si>
  <si>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</si>
  <si>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</si>
  <si>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</si>
  <si>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</si>
  <si>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</si>
  <si>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</si>
  <si>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</si>
  <si>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</si>
  <si>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</si>
  <si>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</si>
  <si>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</si>
  <si>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</si>
  <si>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</si>
  <si>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</si>
  <si>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</si>
  <si>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</si>
  <si>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</si>
  <si>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</si>
  <si>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</si>
  <si>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</si>
  <si>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</si>
  <si>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</si>
  <si>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</si>
  <si>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</si>
  <si>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</si>
  <si>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</si>
  <si>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</si>
  <si>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</si>
  <si>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</si>
  <si>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</si>
  <si>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</si>
  <si>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</si>
  <si>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</si>
  <si>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</si>
  <si>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</si>
  <si>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</si>
  <si>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</si>
  <si>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</si>
  <si>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</si>
  <si>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</si>
  <si>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</si>
  <si>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</si>
  <si>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</si>
  <si>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</si>
  <si>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</si>
  <si>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</si>
  <si>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</si>
  <si>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</si>
  <si>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</si>
  <si>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</si>
  <si>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</si>
  <si>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</si>
  <si>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</si>
  <si>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</si>
  <si>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</si>
  <si>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</si>
  <si>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</si>
  <si>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</si>
  <si>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</si>
  <si>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</si>
  <si>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</si>
  <si>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</si>
  <si>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</si>
  <si>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</si>
  <si>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</si>
  <si>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</si>
  <si>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</si>
  <si>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</si>
  <si>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</si>
  <si>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</si>
  <si>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</si>
  <si>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</si>
  <si>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</si>
  <si>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</si>
  <si>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</si>
  <si>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</si>
  <si>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</si>
  <si>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</si>
  <si>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</si>
  <si>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</si>
  <si>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</si>
  <si>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</si>
  <si>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</si>
  <si>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</si>
  <si>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</si>
  <si>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</si>
  <si>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</si>
  <si>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</si>
  <si>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</si>
  <si>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</si>
  <si>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</si>
  <si>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</si>
  <si>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</si>
  <si>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</si>
  <si>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</si>
  <si>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</si>
  <si>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</si>
  <si>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</si>
  <si>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</si>
  <si>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</si>
  <si>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</si>
  <si>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</si>
  <si>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</si>
  <si>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</si>
  <si>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</si>
  <si>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</si>
  <si>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</si>
  <si>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</si>
  <si>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</si>
  <si>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</si>
  <si>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</si>
  <si>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</si>
  <si>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</si>
  <si>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</si>
  <si>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</si>
  <si>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熊本県山江村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</si>
  <si>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</si>
  <si>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</si>
  <si>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</si>
  <si>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</si>
  <si>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</si>
  <si>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</si>
  <si>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</si>
  <si>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</si>
  <si>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</si>
  <si>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</si>
  <si>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</si>
  <si>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</si>
  <si>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</si>
  <si>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</si>
  <si>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</si>
  <si>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</si>
  <si>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</si>
  <si>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</si>
  <si>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</si>
  <si>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</si>
  <si>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</si>
  <si>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</si>
  <si>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</si>
  <si>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</si>
  <si>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</si>
  <si>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</si>
  <si>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</si>
  <si>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</si>
  <si>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</si>
  <si>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</si>
  <si>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</si>
  <si>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</si>
  <si>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</si>
  <si>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</si>
  <si>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</si>
  <si>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</si>
  <si>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</si>
  <si>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</si>
  <si>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</si>
  <si>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</si>
  <si>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</si>
  <si>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</si>
  <si>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</si>
  <si>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</si>
  <si>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</si>
  <si>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</si>
  <si>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</si>
  <si>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</si>
  <si>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</si>
  <si>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</si>
  <si>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</si>
  <si>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</si>
  <si>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</si>
  <si>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</si>
  <si>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</si>
  <si>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</si>
  <si>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</si>
  <si>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</si>
  <si>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</si>
  <si>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</si>
  <si>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</si>
  <si>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</si>
  <si>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</si>
  <si>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</si>
  <si>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</si>
  <si>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</si>
  <si>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</si>
  <si>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</si>
  <si>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</si>
  <si>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</si>
  <si>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</si>
  <si>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</si>
  <si>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</si>
  <si>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</si>
  <si>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</si>
  <si>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</si>
  <si>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</si>
  <si>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</si>
  <si>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</si>
  <si>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</si>
  <si>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</si>
  <si>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</si>
  <si>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</si>
  <si>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</si>
  <si>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</si>
  <si>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</si>
  <si>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</si>
  <si>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</si>
  <si>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</si>
  <si>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</si>
  <si>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</si>
  <si>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</si>
  <si>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</si>
  <si>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</si>
  <si>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</si>
  <si>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</si>
  <si>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</si>
  <si>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</si>
  <si>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</si>
  <si>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</si>
  <si>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</si>
  <si>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</si>
  <si>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</si>
  <si>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</si>
  <si>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</si>
  <si>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</si>
  <si>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</si>
  <si>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</si>
  <si>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</si>
  <si>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</si>
  <si>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</si>
  <si>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</si>
  <si>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</si>
  <si>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</si>
  <si>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</si>
  <si>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</si>
  <si>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</si>
  <si>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</si>
  <si>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</si>
  <si>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</si>
  <si>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</si>
  <si>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</si>
  <si>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</si>
  <si>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</si>
  <si>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</si>
  <si>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</si>
  <si>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</si>
  <si>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</si>
  <si>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</si>
  <si>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</si>
  <si>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</si>
  <si>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</si>
  <si>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</si>
  <si>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</si>
  <si>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</si>
  <si>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</si>
  <si>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</si>
  <si>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</si>
  <si>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</si>
  <si>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</si>
  <si>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</si>
  <si>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</si>
  <si>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</si>
  <si>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</si>
  <si>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</si>
  <si>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</si>
  <si>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</si>
  <si>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</si>
  <si>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</si>
  <si>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</si>
  <si>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</si>
  <si>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</si>
  <si>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</si>
  <si>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</si>
  <si>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</si>
  <si>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</si>
  <si>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</si>
  <si>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</si>
  <si>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</si>
  <si>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</si>
  <si>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</si>
  <si>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</si>
  <si>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</si>
  <si>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</si>
  <si>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</si>
  <si>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</si>
  <si>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</si>
  <si>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</si>
  <si>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</si>
  <si>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</si>
  <si>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</si>
  <si>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</si>
  <si>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</si>
  <si>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</si>
  <si>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1.88</t>
  </si>
  <si>
    <t>▲ 8.51</t>
  </si>
  <si>
    <t>後期高齢者医療事業</t>
  </si>
  <si>
    <t>▲ 0.21</t>
  </si>
  <si>
    <t>▲ 0.25</t>
  </si>
  <si>
    <t>▲ 0.18</t>
  </si>
  <si>
    <t>▲ 0.12</t>
  </si>
  <si>
    <t>一般会計</t>
  </si>
  <si>
    <t>介護保険事業</t>
  </si>
  <si>
    <t>農業集落排水事業</t>
  </si>
  <si>
    <t>国民健康保険事業</t>
  </si>
  <si>
    <t>簡易水道事業</t>
  </si>
  <si>
    <t>▲ 0.39</t>
  </si>
  <si>
    <t>その他会計（赤字）</t>
  </si>
  <si>
    <t>その他会計（黒字）</t>
  </si>
  <si>
    <t>R02</t>
    <phoneticPr fontId="5"/>
  </si>
  <si>
    <t>R03</t>
    <phoneticPr fontId="5"/>
  </si>
  <si>
    <t>R04</t>
    <phoneticPr fontId="5"/>
  </si>
  <si>
    <t>R05</t>
    <phoneticPr fontId="5"/>
  </si>
  <si>
    <t>R06</t>
    <phoneticPr fontId="5"/>
  </si>
  <si>
    <t>-</t>
    <phoneticPr fontId="38"/>
  </si>
  <si>
    <t>株式会社やまえ</t>
    <rPh sb="0" eb="4">
      <t>カブシキガイシャ</t>
    </rPh>
    <phoneticPr fontId="2"/>
  </si>
  <si>
    <t>くま川鉄道株式会社</t>
    <rPh sb="2" eb="3">
      <t>ガワ</t>
    </rPh>
    <rPh sb="3" eb="5">
      <t>テツドウ</t>
    </rPh>
    <rPh sb="5" eb="9">
      <t>カブシキガイシャ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</si>
  <si>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</si>
  <si>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</si>
  <si>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</si>
  <si>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</si>
  <si>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</si>
  <si>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</si>
  <si>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ふるさと応援基金</t>
    <rPh sb="4" eb="8">
      <t>オウエンキキン</t>
    </rPh>
    <phoneticPr fontId="5"/>
  </si>
  <si>
    <t>村有施設整備基金</t>
    <rPh sb="0" eb="2">
      <t>ソンユウ</t>
    </rPh>
    <rPh sb="2" eb="4">
      <t>シセツ</t>
    </rPh>
    <rPh sb="4" eb="6">
      <t>セイビ</t>
    </rPh>
    <rPh sb="6" eb="8">
      <t>キキン</t>
    </rPh>
    <phoneticPr fontId="38"/>
  </si>
  <si>
    <t>温泉健康センター基金</t>
    <rPh sb="0" eb="2">
      <t>オンセン</t>
    </rPh>
    <rPh sb="2" eb="4">
      <t>ケンコウ</t>
    </rPh>
    <rPh sb="8" eb="10">
      <t>キキン</t>
    </rPh>
    <phoneticPr fontId="5"/>
  </si>
  <si>
    <t>定住促進基金</t>
    <rPh sb="0" eb="2">
      <t>テイジュウ</t>
    </rPh>
    <rPh sb="2" eb="4">
      <t>ソクシン</t>
    </rPh>
    <rPh sb="4" eb="6">
      <t>キキン</t>
    </rPh>
    <phoneticPr fontId="5"/>
  </si>
  <si>
    <t>学校建築基金</t>
    <rPh sb="0" eb="2">
      <t>ガッコウ</t>
    </rPh>
    <rPh sb="2" eb="4">
      <t>ケンチク</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</si>
</sst>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330026</c:v>
                </c:pt>
                <c:pt idx="2">
                  <c:v>278179</c:v>
                </c:pt>
                <c:pt idx="3">
                  <c:v>283153</c:v>
                </c:pt>
                <c:pt idx="4">
                  <c:v>262169</c:v>
                </c:pt>
              </c:numCache>
            </c:numRef>
          </c:val>
          <c:smooth val="0"/>
          <c:extLst>
            <c:ext xmlns:c16="http://schemas.microsoft.com/office/drawing/2014/chart" uri="{C3380CC4-5D6E-409C-BE32-E72D297353CC}">
              <c16:uniqueId val="{00000000-4899-42E7-8368-4D4711FB2F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105793</c:v>
                </c:pt>
                <c:pt idx="1">
                  <c:v>48128</c:v>
                </c:pt>
                <c:pt idx="2">
                  <c:v>166575</c:v>
                </c:pt>
                <c:pt idx="3">
                  <c:v>120864</c:v>
                </c:pt>
                <c:pt idx="4">
                  <c:v>193850</c:v>
                </c:pt>
              </c:numCache>
            </c:numRef>
          </c:val>
          <c:smooth val="0"/>
          <c:extLst>
            <c:ext xmlns:c16="http://schemas.microsoft.com/office/drawing/2014/chart" uri="{C3380CC4-5D6E-409C-BE32-E72D297353CC}">
              <c16:uniqueId val="{00000001-4899-42E7-8368-4D4711FB2F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31.89</c:v>
                </c:pt>
                <c:pt idx="1">
                  <c:v>31.1</c:v>
                </c:pt>
                <c:pt idx="2">
                  <c:v>32.700000000000003</c:v>
                </c:pt>
                <c:pt idx="3">
                  <c:v>31.91</c:v>
                </c:pt>
                <c:pt idx="4">
                  <c:v>22.16</c:v>
                </c:pt>
              </c:numCache>
            </c:numRef>
          </c:val>
          <c:extLst>
            <c:ext xmlns:c16="http://schemas.microsoft.com/office/drawing/2014/chart" uri="{C3380CC4-5D6E-409C-BE32-E72D297353CC}">
              <c16:uniqueId val="{00000000-73C6-4D92-975A-53C6B4CD2F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39.89</c:v>
                </c:pt>
                <c:pt idx="1">
                  <c:v>42.5</c:v>
                </c:pt>
                <c:pt idx="2">
                  <c:v>49.64</c:v>
                </c:pt>
                <c:pt idx="3">
                  <c:v>47.48</c:v>
                </c:pt>
                <c:pt idx="4">
                  <c:v>46.65</c:v>
                </c:pt>
              </c:numCache>
            </c:numRef>
          </c:val>
          <c:extLst>
            <c:ext xmlns:c16="http://schemas.microsoft.com/office/drawing/2014/chart" uri="{C3380CC4-5D6E-409C-BE32-E72D297353CC}">
              <c16:uniqueId val="{00000001-73C6-4D92-975A-53C6B4CD2F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13.41</c:v>
                </c:pt>
                <c:pt idx="1">
                  <c:v>8.1999999999999993</c:v>
                </c:pt>
                <c:pt idx="2">
                  <c:v>4.63</c:v>
                </c:pt>
                <c:pt idx="3">
                  <c:v>-1.88</c:v>
                </c:pt>
                <c:pt idx="4">
                  <c:v>-8.51</c:v>
                </c:pt>
              </c:numCache>
            </c:numRef>
          </c:val>
          <c:smooth val="0"/>
          <c:extLst>
            <c:ext xmlns:c16="http://schemas.microsoft.com/office/drawing/2014/chart" uri="{C3380CC4-5D6E-409C-BE32-E72D297353CC}">
              <c16:uniqueId val="{00000002-73C6-4D92-975A-53C6B4CD2F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34-4E2F-860F-C42EBE70C3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34-4E2F-860F-C42EBE70C3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34-4E2F-860F-C42EBE70C3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34-4E2F-860F-C42EBE70C325}"/>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0.39</c:v>
                </c:pt>
                <c:pt idx="1">
                  <c:v>#N/A</c:v>
                </c:pt>
                <c:pt idx="2">
                  <c:v>#N/A</c:v>
                </c:pt>
                <c:pt idx="3">
                  <c:v>0.05</c:v>
                </c:pt>
                <c:pt idx="4">
                  <c:v>#N/A</c:v>
                </c:pt>
                <c:pt idx="5">
                  <c:v>0.16</c:v>
                </c:pt>
                <c:pt idx="6">
                  <c:v>#N/A</c:v>
                </c:pt>
                <c:pt idx="7">
                  <c:v>0.94</c:v>
                </c:pt>
                <c:pt idx="8">
                  <c:v>#N/A</c:v>
                </c:pt>
                <c:pt idx="9">
                  <c:v>0.48</c:v>
                </c:pt>
              </c:numCache>
            </c:numRef>
          </c:val>
          <c:extLst>
            <c:ext xmlns:c16="http://schemas.microsoft.com/office/drawing/2014/chart" uri="{C3380CC4-5D6E-409C-BE32-E72D297353CC}">
              <c16:uniqueId val="{00000004-C034-4E2F-860F-C42EBE70C325}"/>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2.4900000000000002</c:v>
                </c:pt>
                <c:pt idx="2">
                  <c:v>#N/A</c:v>
                </c:pt>
                <c:pt idx="3">
                  <c:v>1.42</c:v>
                </c:pt>
                <c:pt idx="4">
                  <c:v>#N/A</c:v>
                </c:pt>
                <c:pt idx="5">
                  <c:v>1.23</c:v>
                </c:pt>
                <c:pt idx="6">
                  <c:v>#N/A</c:v>
                </c:pt>
                <c:pt idx="7">
                  <c:v>0.93</c:v>
                </c:pt>
                <c:pt idx="8">
                  <c:v>#N/A</c:v>
                </c:pt>
                <c:pt idx="9">
                  <c:v>0.75</c:v>
                </c:pt>
              </c:numCache>
            </c:numRef>
          </c:val>
          <c:extLst>
            <c:ext xmlns:c16="http://schemas.microsoft.com/office/drawing/2014/chart" uri="{C3380CC4-5D6E-409C-BE32-E72D297353CC}">
              <c16:uniqueId val="{00000005-C034-4E2F-860F-C42EBE70C325}"/>
            </c:ext>
          </c:extLst>
        </c:ser>
        <c:ser>
          <c:idx val="6"/>
          <c:order val="6"/>
          <c:tx>
            <c:strRef>
              <c:f>データシート!$A$33</c:f>
              <c:strCache>
                <c:ptCount val="1"/>
                <c:pt idx="0">
                  <c:v>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0.28999999999999998</c:v>
                </c:pt>
                <c:pt idx="4">
                  <c:v>#N/A</c:v>
                </c:pt>
                <c:pt idx="5">
                  <c:v>0.25</c:v>
                </c:pt>
                <c:pt idx="6">
                  <c:v>#N/A</c:v>
                </c:pt>
                <c:pt idx="7">
                  <c:v>1.9</c:v>
                </c:pt>
                <c:pt idx="8">
                  <c:v>#N/A</c:v>
                </c:pt>
                <c:pt idx="9">
                  <c:v>0.76</c:v>
                </c:pt>
              </c:numCache>
            </c:numRef>
          </c:val>
          <c:extLst>
            <c:ext xmlns:c16="http://schemas.microsoft.com/office/drawing/2014/chart" uri="{C3380CC4-5D6E-409C-BE32-E72D297353CC}">
              <c16:uniqueId val="{00000006-C034-4E2F-860F-C42EBE70C325}"/>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c:v>
                </c:pt>
                <c:pt idx="2">
                  <c:v>#N/A</c:v>
                </c:pt>
                <c:pt idx="3">
                  <c:v>1.78</c:v>
                </c:pt>
                <c:pt idx="4">
                  <c:v>#N/A</c:v>
                </c:pt>
                <c:pt idx="5">
                  <c:v>2.2200000000000002</c:v>
                </c:pt>
                <c:pt idx="6">
                  <c:v>#N/A</c:v>
                </c:pt>
                <c:pt idx="7">
                  <c:v>3.47</c:v>
                </c:pt>
                <c:pt idx="8">
                  <c:v>#N/A</c:v>
                </c:pt>
                <c:pt idx="9">
                  <c:v>4.45</c:v>
                </c:pt>
              </c:numCache>
            </c:numRef>
          </c:val>
          <c:extLst>
            <c:ext xmlns:c16="http://schemas.microsoft.com/office/drawing/2014/chart" uri="{C3380CC4-5D6E-409C-BE32-E72D297353CC}">
              <c16:uniqueId val="{00000007-C034-4E2F-860F-C42EBE70C3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31.88</c:v>
                </c:pt>
                <c:pt idx="2">
                  <c:v>#N/A</c:v>
                </c:pt>
                <c:pt idx="3">
                  <c:v>31.1</c:v>
                </c:pt>
                <c:pt idx="4">
                  <c:v>#N/A</c:v>
                </c:pt>
                <c:pt idx="5">
                  <c:v>32.700000000000003</c:v>
                </c:pt>
                <c:pt idx="6">
                  <c:v>#N/A</c:v>
                </c:pt>
                <c:pt idx="7">
                  <c:v>31.9</c:v>
                </c:pt>
                <c:pt idx="8">
                  <c:v>#N/A</c:v>
                </c:pt>
                <c:pt idx="9">
                  <c:v>22.16</c:v>
                </c:pt>
              </c:numCache>
            </c:numRef>
          </c:val>
          <c:extLst>
            <c:ext xmlns:c16="http://schemas.microsoft.com/office/drawing/2014/chart" uri="{C3380CC4-5D6E-409C-BE32-E72D297353CC}">
              <c16:uniqueId val="{00000008-C034-4E2F-860F-C42EBE70C325}"/>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0.21</c:v>
                </c:pt>
                <c:pt idx="1">
                  <c:v>#N/A</c:v>
                </c:pt>
                <c:pt idx="2">
                  <c:v>0.25</c:v>
                </c:pt>
                <c:pt idx="3">
                  <c:v>#N/A</c:v>
                </c:pt>
                <c:pt idx="4">
                  <c:v>0.18</c:v>
                </c:pt>
                <c:pt idx="5">
                  <c:v>#N/A</c:v>
                </c:pt>
                <c:pt idx="6">
                  <c:v>0.12</c:v>
                </c:pt>
                <c:pt idx="7">
                  <c:v>#N/A</c:v>
                </c:pt>
                <c:pt idx="8">
                  <c:v>0.12</c:v>
                </c:pt>
                <c:pt idx="9">
                  <c:v>#N/A</c:v>
                </c:pt>
              </c:numCache>
            </c:numRef>
          </c:val>
          <c:extLst>
            <c:ext xmlns:c16="http://schemas.microsoft.com/office/drawing/2014/chart" uri="{C3380CC4-5D6E-409C-BE32-E72D297353CC}">
              <c16:uniqueId val="{00000009-C034-4E2F-860F-C42EBE70C3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347</c:v>
                </c:pt>
                <c:pt idx="5">
                  <c:v>349</c:v>
                </c:pt>
                <c:pt idx="8">
                  <c:v>303</c:v>
                </c:pt>
                <c:pt idx="11">
                  <c:v>303</c:v>
                </c:pt>
                <c:pt idx="14">
                  <c:v>302</c:v>
                </c:pt>
              </c:numCache>
            </c:numRef>
          </c:val>
          <c:extLst>
            <c:ext xmlns:c16="http://schemas.microsoft.com/office/drawing/2014/chart" uri="{C3380CC4-5D6E-409C-BE32-E72D297353CC}">
              <c16:uniqueId val="{00000000-5DAA-4A37-85B1-777D94AB82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AA-4A37-85B1-777D94AB82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AA-4A37-85B1-777D94AB82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9</c:v>
                </c:pt>
                <c:pt idx="6">
                  <c:v>5</c:v>
                </c:pt>
                <c:pt idx="9">
                  <c:v>5</c:v>
                </c:pt>
                <c:pt idx="12">
                  <c:v>6</c:v>
                </c:pt>
              </c:numCache>
            </c:numRef>
          </c:val>
          <c:extLst>
            <c:ext xmlns:c16="http://schemas.microsoft.com/office/drawing/2014/chart" uri="{C3380CC4-5D6E-409C-BE32-E72D297353CC}">
              <c16:uniqueId val="{00000003-5DAA-4A37-85B1-777D94AB82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159</c:v>
                </c:pt>
                <c:pt idx="3">
                  <c:v>154</c:v>
                </c:pt>
                <c:pt idx="6">
                  <c:v>120</c:v>
                </c:pt>
                <c:pt idx="9">
                  <c:v>109</c:v>
                </c:pt>
                <c:pt idx="12">
                  <c:v>85</c:v>
                </c:pt>
              </c:numCache>
            </c:numRef>
          </c:val>
          <c:extLst>
            <c:ext xmlns:c16="http://schemas.microsoft.com/office/drawing/2014/chart" uri="{C3380CC4-5D6E-409C-BE32-E72D297353CC}">
              <c16:uniqueId val="{00000004-5DAA-4A37-85B1-777D94AB82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AA-4A37-85B1-777D94AB82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AA-4A37-85B1-777D94AB82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357</c:v>
                </c:pt>
                <c:pt idx="3">
                  <c:v>374</c:v>
                </c:pt>
                <c:pt idx="6">
                  <c:v>329</c:v>
                </c:pt>
                <c:pt idx="9">
                  <c:v>345</c:v>
                </c:pt>
                <c:pt idx="12">
                  <c:v>361</c:v>
                </c:pt>
              </c:numCache>
            </c:numRef>
          </c:val>
          <c:extLst>
            <c:ext xmlns:c16="http://schemas.microsoft.com/office/drawing/2014/chart" uri="{C3380CC4-5D6E-409C-BE32-E72D297353CC}">
              <c16:uniqueId val="{00000007-5DAA-4A37-85B1-777D94AB82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188</c:v>
                </c:pt>
                <c:pt idx="5">
                  <c:v>#N/A</c:v>
                </c:pt>
                <c:pt idx="6">
                  <c:v>#N/A</c:v>
                </c:pt>
                <c:pt idx="7">
                  <c:v>151</c:v>
                </c:pt>
                <c:pt idx="8">
                  <c:v>#N/A</c:v>
                </c:pt>
                <c:pt idx="9">
                  <c:v>#N/A</c:v>
                </c:pt>
                <c:pt idx="10">
                  <c:v>156</c:v>
                </c:pt>
                <c:pt idx="11">
                  <c:v>#N/A</c:v>
                </c:pt>
                <c:pt idx="12">
                  <c:v>#N/A</c:v>
                </c:pt>
                <c:pt idx="13">
                  <c:v>150</c:v>
                </c:pt>
                <c:pt idx="14">
                  <c:v>#N/A</c:v>
                </c:pt>
              </c:numCache>
            </c:numRef>
          </c:val>
          <c:smooth val="0"/>
          <c:extLst>
            <c:ext xmlns:c16="http://schemas.microsoft.com/office/drawing/2014/chart" uri="{C3380CC4-5D6E-409C-BE32-E72D297353CC}">
              <c16:uniqueId val="{00000008-5DAA-4A37-85B1-777D94AB82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2600</c:v>
                </c:pt>
                <c:pt idx="5">
                  <c:v>2477</c:v>
                </c:pt>
                <c:pt idx="8">
                  <c:v>2551</c:v>
                </c:pt>
                <c:pt idx="11">
                  <c:v>2758</c:v>
                </c:pt>
                <c:pt idx="14">
                  <c:v>2719</c:v>
                </c:pt>
              </c:numCache>
            </c:numRef>
          </c:val>
          <c:extLst>
            <c:ext xmlns:c16="http://schemas.microsoft.com/office/drawing/2014/chart" uri="{C3380CC4-5D6E-409C-BE32-E72D297353CC}">
              <c16:uniqueId val="{00000000-7848-4C58-ACE7-237BD69ED7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276</c:v>
                </c:pt>
                <c:pt idx="5">
                  <c:v>253</c:v>
                </c:pt>
                <c:pt idx="8">
                  <c:v>233</c:v>
                </c:pt>
                <c:pt idx="11">
                  <c:v>215</c:v>
                </c:pt>
                <c:pt idx="14">
                  <c:v>197</c:v>
                </c:pt>
              </c:numCache>
            </c:numRef>
          </c:val>
          <c:extLst>
            <c:ext xmlns:c16="http://schemas.microsoft.com/office/drawing/2014/chart" uri="{C3380CC4-5D6E-409C-BE32-E72D297353CC}">
              <c16:uniqueId val="{00000001-7848-4C58-ACE7-237BD69ED7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2338</c:v>
                </c:pt>
                <c:pt idx="5">
                  <c:v>2578</c:v>
                </c:pt>
                <c:pt idx="8">
                  <c:v>2648</c:v>
                </c:pt>
                <c:pt idx="11">
                  <c:v>2870</c:v>
                </c:pt>
                <c:pt idx="14">
                  <c:v>3032</c:v>
                </c:pt>
              </c:numCache>
            </c:numRef>
          </c:val>
          <c:extLst>
            <c:ext xmlns:c16="http://schemas.microsoft.com/office/drawing/2014/chart" uri="{C3380CC4-5D6E-409C-BE32-E72D297353CC}">
              <c16:uniqueId val="{00000002-7848-4C58-ACE7-237BD69ED7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48-4C58-ACE7-237BD69ED7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48-4C58-ACE7-237BD69ED7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48-4C58-ACE7-237BD69ED7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384</c:v>
                </c:pt>
                <c:pt idx="3">
                  <c:v>362</c:v>
                </c:pt>
                <c:pt idx="6">
                  <c:v>334</c:v>
                </c:pt>
                <c:pt idx="9">
                  <c:v>338</c:v>
                </c:pt>
                <c:pt idx="12">
                  <c:v>368</c:v>
                </c:pt>
              </c:numCache>
            </c:numRef>
          </c:val>
          <c:extLst>
            <c:ext xmlns:c16="http://schemas.microsoft.com/office/drawing/2014/chart" uri="{C3380CC4-5D6E-409C-BE32-E72D297353CC}">
              <c16:uniqueId val="{00000006-7848-4C58-ACE7-237BD69ED7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21</c:v>
                </c:pt>
                <c:pt idx="6">
                  <c:v>35</c:v>
                </c:pt>
                <c:pt idx="9">
                  <c:v>52</c:v>
                </c:pt>
                <c:pt idx="12">
                  <c:v>66</c:v>
                </c:pt>
              </c:numCache>
            </c:numRef>
          </c:val>
          <c:extLst>
            <c:ext xmlns:c16="http://schemas.microsoft.com/office/drawing/2014/chart" uri="{C3380CC4-5D6E-409C-BE32-E72D297353CC}">
              <c16:uniqueId val="{00000007-7848-4C58-ACE7-237BD69ED7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1006</c:v>
                </c:pt>
                <c:pt idx="3">
                  <c:v>891</c:v>
                </c:pt>
                <c:pt idx="6">
                  <c:v>843</c:v>
                </c:pt>
                <c:pt idx="9">
                  <c:v>734</c:v>
                </c:pt>
                <c:pt idx="12">
                  <c:v>647</c:v>
                </c:pt>
              </c:numCache>
            </c:numRef>
          </c:val>
          <c:extLst>
            <c:ext xmlns:c16="http://schemas.microsoft.com/office/drawing/2014/chart" uri="{C3380CC4-5D6E-409C-BE32-E72D297353CC}">
              <c16:uniqueId val="{00000008-7848-4C58-ACE7-237BD69ED7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0</c:v>
                </c:pt>
                <c:pt idx="6">
                  <c:v>3</c:v>
                </c:pt>
                <c:pt idx="9">
                  <c:v>2</c:v>
                </c:pt>
                <c:pt idx="12">
                  <c:v>2</c:v>
                </c:pt>
              </c:numCache>
            </c:numRef>
          </c:val>
          <c:extLst>
            <c:ext xmlns:c16="http://schemas.microsoft.com/office/drawing/2014/chart" uri="{C3380CC4-5D6E-409C-BE32-E72D297353CC}">
              <c16:uniqueId val="{00000009-7848-4C58-ACE7-237BD69ED7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3405</c:v>
                </c:pt>
                <c:pt idx="3">
                  <c:v>3246</c:v>
                </c:pt>
                <c:pt idx="6">
                  <c:v>3357</c:v>
                </c:pt>
                <c:pt idx="9">
                  <c:v>3367</c:v>
                </c:pt>
                <c:pt idx="12">
                  <c:v>3404</c:v>
                </c:pt>
              </c:numCache>
            </c:numRef>
          </c:val>
          <c:extLst>
            <c:ext xmlns:c16="http://schemas.microsoft.com/office/drawing/2014/chart" uri="{C3380CC4-5D6E-409C-BE32-E72D297353CC}">
              <c16:uniqueId val="{0000000A-7848-4C58-ACE7-237BD69ED7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48-4C58-ACE7-237BD69ED7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1006</c:v>
                </c:pt>
                <c:pt idx="1">
                  <c:v>974</c:v>
                </c:pt>
                <c:pt idx="2">
                  <c:v>983</c:v>
                </c:pt>
              </c:numCache>
            </c:numRef>
          </c:val>
          <c:extLst>
            <c:ext xmlns:c16="http://schemas.microsoft.com/office/drawing/2014/chart" uri="{C3380CC4-5D6E-409C-BE32-E72D297353CC}">
              <c16:uniqueId val="{00000000-0F0F-46F6-A3F8-B8A11F1E8B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304</c:v>
                </c:pt>
                <c:pt idx="1">
                  <c:v>312</c:v>
                </c:pt>
                <c:pt idx="2">
                  <c:v>312</c:v>
                </c:pt>
              </c:numCache>
            </c:numRef>
          </c:val>
          <c:extLst>
            <c:ext xmlns:c16="http://schemas.microsoft.com/office/drawing/2014/chart" uri="{C3380CC4-5D6E-409C-BE32-E72D297353CC}">
              <c16:uniqueId val="{00000001-0F0F-46F6-A3F8-B8A11F1E8B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1144</c:v>
                </c:pt>
                <c:pt idx="1">
                  <c:v>1410</c:v>
                </c:pt>
                <c:pt idx="2">
                  <c:v>1564</c:v>
                </c:pt>
              </c:numCache>
            </c:numRef>
          </c:val>
          <c:extLst>
            <c:ext xmlns:c16="http://schemas.microsoft.com/office/drawing/2014/chart" uri="{C3380CC4-5D6E-409C-BE32-E72D297353CC}">
              <c16:uniqueId val="{00000002-0F0F-46F6-A3F8-B8A11F1E8B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元利償還金、算入公債費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一番低い数値となっていたが、令和</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年度は微増している。据置期間が終了した過疎対策事業の元金償還が始まったことが主な要因と推察される。今後も計画的な事業の推進及び適正化を図り、財政健全化を図る。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年度以降、将来負担額は増額の一途を辿っているが、充当可能基金も同様に増加しているため改善の余地がある。</a:t>
          </a:r>
          <a:endParaRPr lang="ja-JP" altLang="ja-JP" sz="1400">
            <a:effectLst/>
          </a:endParaRPr>
        </a:p>
        <a:p>
          <a:r>
            <a:rPr kumimoji="1" lang="ja-JP" altLang="ja-JP" sz="1100">
              <a:solidFill>
                <a:schemeClr val="dk1"/>
              </a:solidFill>
              <a:effectLst/>
              <a:latin typeface="+mn-lt"/>
              <a:ea typeface="+mn-ea"/>
              <a:cs typeface="+mn-cs"/>
            </a:rPr>
            <a:t>　今後も将来負担比率が発生しないよう、充当可能特定歳入の増額にも注力し、健全な財政運営に努めていく。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決算余剰金によりふるさと応援基金、学校施設基金、庁舎改築基金への積立を増額行ったため、</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千円の増となった。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予算の範囲内で積み立てを行っていく方針であるが、特定財源の確保が厳しいことから、取り崩す額が今後増加することが懸念される。しかし、取り崩した額の満額積戻しを基本方針とし、今後も健全な財政運営に努め保有目標額確保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①ふるさと応援基金：</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つの項目を設定し基金を募り、それぞれ積み立てを行うもの</a:t>
          </a:r>
          <a:endParaRPr lang="ja-JP" altLang="ja-JP" sz="1400">
            <a:effectLst/>
          </a:endParaRPr>
        </a:p>
        <a:p>
          <a:r>
            <a:rPr kumimoji="1" lang="ja-JP" altLang="ja-JP" sz="1100">
              <a:solidFill>
                <a:schemeClr val="dk1"/>
              </a:solidFill>
              <a:effectLst/>
              <a:latin typeface="+mn-lt"/>
              <a:ea typeface="+mn-ea"/>
              <a:cs typeface="+mn-cs"/>
            </a:rPr>
            <a:t>②村有施設整備基金：村有施設整備費用</a:t>
          </a:r>
          <a:endParaRPr lang="ja-JP" altLang="ja-JP" sz="1400">
            <a:effectLst/>
          </a:endParaRPr>
        </a:p>
        <a:p>
          <a:r>
            <a:rPr kumimoji="1" lang="ja-JP"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温泉健康センター基金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やまえ温泉ほたるの施設管理・事業実施</a:t>
          </a:r>
          <a:r>
            <a:rPr kumimoji="1" lang="ja-JP" altLang="ja-JP" sz="1100">
              <a:solidFill>
                <a:schemeClr val="dk1"/>
              </a:solidFill>
              <a:effectLst/>
              <a:latin typeface="+mn-lt"/>
              <a:ea typeface="+mn-ea"/>
              <a:cs typeface="+mn-cs"/>
            </a:rPr>
            <a:t>を図るために運用</a:t>
          </a:r>
          <a:endParaRPr lang="ja-JP" altLang="ja-JP" sz="1400">
            <a:effectLst/>
          </a:endParaRPr>
        </a:p>
        <a:p>
          <a:r>
            <a:rPr kumimoji="1" lang="ja-JP" altLang="ja-JP" sz="1100">
              <a:solidFill>
                <a:schemeClr val="dk1"/>
              </a:solidFill>
              <a:effectLst/>
              <a:latin typeface="+mn-lt"/>
              <a:ea typeface="+mn-ea"/>
              <a:cs typeface="+mn-cs"/>
            </a:rPr>
            <a:t>④</a:t>
          </a:r>
          <a:r>
            <a:rPr kumimoji="1" lang="ja-JP" altLang="en-US" sz="1100">
              <a:solidFill>
                <a:schemeClr val="dk1"/>
              </a:solidFill>
              <a:effectLst/>
              <a:latin typeface="+mn-lt"/>
              <a:ea typeface="+mn-ea"/>
              <a:cs typeface="+mn-cs"/>
            </a:rPr>
            <a:t>定住促進</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山江村へ移住・定住を推進する事業を実施するために運用</a:t>
          </a:r>
          <a:endParaRPr lang="ja-JP" altLang="ja-JP" sz="1400">
            <a:effectLst/>
          </a:endParaRPr>
        </a:p>
        <a:p>
          <a:r>
            <a:rPr kumimoji="1" lang="ja-JP" altLang="ja-JP" sz="1100">
              <a:solidFill>
                <a:schemeClr val="dk1"/>
              </a:solidFill>
              <a:effectLst/>
              <a:latin typeface="+mn-lt"/>
              <a:ea typeface="+mn-ea"/>
              <a:cs typeface="+mn-cs"/>
            </a:rPr>
            <a:t>⑤学校施設基金：学校施設建築費用</a:t>
          </a:r>
          <a:endParaRPr kumimoji="1" lang="en-US" altLang="ja-JP" sz="1100">
            <a:solidFill>
              <a:schemeClr val="dk1"/>
            </a:solidFill>
            <a:effectLst/>
            <a:latin typeface="+mn-lt"/>
            <a:ea typeface="+mn-ea"/>
            <a:cs typeface="+mn-cs"/>
          </a:endParaRPr>
        </a:p>
        <a:p>
          <a:endParaRPr lang="en-US" altLang="ja-JP" sz="1400">
            <a:effectLst/>
          </a:endParaRPr>
        </a:p>
        <a:p>
          <a:endParaRPr lang="en-US" altLang="ja-JP" sz="1400">
            <a:effectLst/>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ふるさと応援基金は</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千円近いペースで積戻しができており、それに加え令和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年度は決算余剰金から</a:t>
          </a:r>
          <a:r>
            <a:rPr kumimoji="1" lang="ja-JP" altLang="en-US" sz="1100">
              <a:solidFill>
                <a:schemeClr val="dk1"/>
              </a:solidFill>
              <a:effectLst/>
              <a:latin typeface="+mn-lt"/>
              <a:ea typeface="+mn-ea"/>
              <a:cs typeface="+mn-cs"/>
            </a:rPr>
            <a:t>村有施設整備</a:t>
          </a:r>
          <a:r>
            <a:rPr kumimoji="1" lang="ja-JP" altLang="ja-JP" sz="1100">
              <a:solidFill>
                <a:schemeClr val="dk1"/>
              </a:solidFill>
              <a:effectLst/>
              <a:latin typeface="+mn-lt"/>
              <a:ea typeface="+mn-ea"/>
              <a:cs typeface="+mn-cs"/>
            </a:rPr>
            <a:t>基金へ</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温泉健康センター</a:t>
          </a:r>
          <a:r>
            <a:rPr kumimoji="1" lang="ja-JP" altLang="ja-JP" sz="1100">
              <a:solidFill>
                <a:schemeClr val="dk1"/>
              </a:solidFill>
              <a:effectLst/>
              <a:latin typeface="+mn-lt"/>
              <a:ea typeface="+mn-ea"/>
              <a:cs typeface="+mn-cs"/>
            </a:rPr>
            <a:t>基金へ</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千円積戻しができたため、</a:t>
          </a:r>
          <a:r>
            <a:rPr kumimoji="1" lang="en-US" altLang="ja-JP" sz="1100">
              <a:solidFill>
                <a:schemeClr val="dk1"/>
              </a:solidFill>
              <a:effectLst/>
              <a:latin typeface="+mn-lt"/>
              <a:ea typeface="+mn-ea"/>
              <a:cs typeface="+mn-cs"/>
            </a:rPr>
            <a:t>315,305</a:t>
          </a:r>
          <a:r>
            <a:rPr kumimoji="1" lang="ja-JP" altLang="ja-JP" sz="1100">
              <a:solidFill>
                <a:schemeClr val="dk1"/>
              </a:solidFill>
              <a:effectLst/>
              <a:latin typeface="+mn-lt"/>
              <a:ea typeface="+mn-ea"/>
              <a:cs typeface="+mn-cs"/>
            </a:rPr>
            <a:t>千円の取崩しも行ったが、昨年度比で</a:t>
          </a:r>
          <a:r>
            <a:rPr kumimoji="1" lang="en-US" altLang="ja-JP" sz="1100">
              <a:solidFill>
                <a:schemeClr val="dk1"/>
              </a:solidFill>
              <a:effectLst/>
              <a:latin typeface="+mn-lt"/>
              <a:ea typeface="+mn-ea"/>
              <a:cs typeface="+mn-cs"/>
            </a:rPr>
            <a:t>161,000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各特定目的基金に保有目標を設け積立を行っているが、財源確保としてふるさと応援基金を中心に一部取崩しを行いながら運用する。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年度は取崩し額</a:t>
          </a:r>
          <a:r>
            <a:rPr kumimoji="1" lang="en-US" altLang="ja-JP" sz="1100">
              <a:solidFill>
                <a:schemeClr val="dk1"/>
              </a:solidFill>
              <a:effectLst/>
              <a:latin typeface="+mn-lt"/>
              <a:ea typeface="+mn-ea"/>
              <a:cs typeface="+mn-cs"/>
            </a:rPr>
            <a:t>143,000</a:t>
          </a:r>
          <a:r>
            <a:rPr kumimoji="1" lang="ja-JP" altLang="ja-JP" sz="1100">
              <a:solidFill>
                <a:schemeClr val="dk1"/>
              </a:solidFill>
              <a:effectLst/>
              <a:latin typeface="+mn-lt"/>
              <a:ea typeface="+mn-ea"/>
              <a:cs typeface="+mn-cs"/>
            </a:rPr>
            <a:t>千円に対し、積戻し額が</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千円と利子</a:t>
          </a:r>
          <a:r>
            <a:rPr kumimoji="1" lang="en-US" altLang="ja-JP" sz="1100">
              <a:solidFill>
                <a:schemeClr val="dk1"/>
              </a:solidFill>
              <a:effectLst/>
              <a:latin typeface="+mn-lt"/>
              <a:ea typeface="+mn-ea"/>
              <a:cs typeface="+mn-cs"/>
            </a:rPr>
            <a:t>1,620</a:t>
          </a:r>
          <a:r>
            <a:rPr kumimoji="1" lang="ja-JP" altLang="ja-JP" sz="1100">
              <a:solidFill>
                <a:schemeClr val="dk1"/>
              </a:solidFill>
              <a:effectLst/>
              <a:latin typeface="+mn-lt"/>
              <a:ea typeface="+mn-ea"/>
              <a:cs typeface="+mn-cs"/>
            </a:rPr>
            <a:t>千円となり、</a:t>
          </a:r>
          <a:r>
            <a:rPr kumimoji="1" lang="en-US" altLang="ja-JP" sz="1100">
              <a:solidFill>
                <a:schemeClr val="dk1"/>
              </a:solidFill>
              <a:effectLst/>
              <a:latin typeface="+mn-lt"/>
              <a:ea typeface="+mn-ea"/>
              <a:cs typeface="+mn-cs"/>
            </a:rPr>
            <a:t>8,620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財源確保のため、</a:t>
          </a:r>
          <a:r>
            <a:rPr kumimoji="1" lang="ja-JP" altLang="en-US" sz="1100">
              <a:solidFill>
                <a:schemeClr val="dk1"/>
              </a:solidFill>
              <a:effectLst/>
              <a:latin typeface="+mn-lt"/>
              <a:ea typeface="+mn-ea"/>
              <a:cs typeface="+mn-cs"/>
            </a:rPr>
            <a:t>前年並みの取り崩し額となったが繰越余剰金が多かったことから取り崩しよりを上回る積戻しを行ったが</a:t>
          </a:r>
          <a:r>
            <a:rPr kumimoji="1" lang="ja-JP" altLang="ja-JP" sz="1100">
              <a:solidFill>
                <a:schemeClr val="dk1"/>
              </a:solidFill>
              <a:effectLst/>
              <a:latin typeface="+mn-lt"/>
              <a:ea typeface="+mn-ea"/>
              <a:cs typeface="+mn-cs"/>
            </a:rPr>
            <a:t>今後も財源の確保のため取崩しが続き</a:t>
          </a:r>
          <a:r>
            <a:rPr kumimoji="1" lang="en-US" altLang="ja-JP" sz="1100">
              <a:solidFill>
                <a:schemeClr val="dk1"/>
              </a:solidFill>
              <a:effectLst/>
              <a:latin typeface="+mn-lt"/>
              <a:ea typeface="+mn-ea"/>
              <a:cs typeface="+mn-cs"/>
            </a:rPr>
            <a:t>900,000</a:t>
          </a:r>
          <a:r>
            <a:rPr kumimoji="1" lang="ja-JP" altLang="ja-JP" sz="1100">
              <a:solidFill>
                <a:schemeClr val="dk1"/>
              </a:solidFill>
              <a:effectLst/>
              <a:latin typeface="+mn-lt"/>
              <a:ea typeface="+mn-ea"/>
              <a:cs typeface="+mn-cs"/>
            </a:rPr>
            <a:t>千円程度まで下がる見込みである。事業の優先順位や内容を精査しながら積戻しも積極的に行い、標準財政規模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相当額となるように積み立ての計画を行っていく。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年度に整備したデジタル行政防災無線の元利償還金として、平成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年度より取崩しを行っている。令和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千円の取崩しをおこなったが、決算余剰金より</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千円を積み立てことにより</a:t>
          </a:r>
          <a:r>
            <a:rPr kumimoji="1" lang="ja-JP" altLang="en-US" sz="1100">
              <a:solidFill>
                <a:schemeClr val="dk1"/>
              </a:solidFill>
              <a:effectLst/>
              <a:latin typeface="+mn-lt"/>
              <a:ea typeface="+mn-ea"/>
              <a:cs typeface="+mn-cs"/>
            </a:rPr>
            <a:t>利子分が微増</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元利償還金が年々増加しており、満額積戻しにすることが厳しい状況が考えられるが、</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400,000</a:t>
          </a:r>
          <a:r>
            <a:rPr kumimoji="1" lang="ja-JP" altLang="ja-JP" sz="1100">
              <a:solidFill>
                <a:schemeClr val="dk1"/>
              </a:solidFill>
              <a:effectLst/>
              <a:latin typeface="+mn-lt"/>
              <a:ea typeface="+mn-ea"/>
              <a:cs typeface="+mn-cs"/>
            </a:rPr>
            <a:t>千円程度になるよう調整を行っていく。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令和</a:t>
          </a:r>
          <a:r>
            <a:rPr kumimoji="1" lang="en-US" altLang="ja-JP" sz="1000">
              <a:solidFill>
                <a:schemeClr val="dk1"/>
              </a:solidFill>
              <a:effectLst/>
              <a:latin typeface="+mn-ea"/>
              <a:ea typeface="+mn-ea"/>
              <a:cs typeface="+mn-cs"/>
            </a:rPr>
            <a:t>6</a:t>
          </a:r>
          <a:r>
            <a:rPr kumimoji="1" lang="ja-JP" altLang="en-US" sz="1000">
              <a:solidFill>
                <a:schemeClr val="dk1"/>
              </a:solidFill>
              <a:effectLst/>
              <a:latin typeface="+mn-ea"/>
              <a:ea typeface="+mn-ea"/>
              <a:cs typeface="+mn-cs"/>
            </a:rPr>
            <a:t>年度の財政力指数は前年</a:t>
          </a:r>
          <a:r>
            <a:rPr kumimoji="1" lang="ja-JP" altLang="ja-JP" sz="1000">
              <a:solidFill>
                <a:schemeClr val="dk1"/>
              </a:solidFill>
              <a:effectLst/>
              <a:latin typeface="+mn-ea"/>
              <a:ea typeface="+mn-ea"/>
              <a:cs typeface="+mn-cs"/>
            </a:rPr>
            <a:t>度</a:t>
          </a:r>
          <a:r>
            <a:rPr kumimoji="1" lang="ja-JP" altLang="en-US" sz="1000">
              <a:solidFill>
                <a:schemeClr val="dk1"/>
              </a:solidFill>
              <a:effectLst/>
              <a:latin typeface="+mn-ea"/>
              <a:ea typeface="+mn-ea"/>
              <a:cs typeface="+mn-cs"/>
            </a:rPr>
            <a:t>まで</a:t>
          </a:r>
          <a:r>
            <a:rPr kumimoji="1" lang="ja-JP" altLang="ja-JP" sz="1000">
              <a:solidFill>
                <a:schemeClr val="dk1"/>
              </a:solidFill>
              <a:effectLst/>
              <a:latin typeface="+mn-ea"/>
              <a:ea typeface="+mn-ea"/>
              <a:cs typeface="+mn-cs"/>
            </a:rPr>
            <a:t>同水準で</a:t>
          </a:r>
          <a:r>
            <a:rPr kumimoji="1" lang="ja-JP" altLang="en-US" sz="1000">
              <a:solidFill>
                <a:schemeClr val="dk1"/>
              </a:solidFill>
              <a:effectLst/>
              <a:latin typeface="+mn-ea"/>
              <a:ea typeface="+mn-ea"/>
              <a:cs typeface="+mn-cs"/>
            </a:rPr>
            <a:t>の</a:t>
          </a:r>
          <a:r>
            <a:rPr kumimoji="1" lang="ja-JP" altLang="ja-JP" sz="1000">
              <a:solidFill>
                <a:schemeClr val="dk1"/>
              </a:solidFill>
              <a:effectLst/>
              <a:latin typeface="+mn-ea"/>
              <a:ea typeface="+mn-ea"/>
              <a:cs typeface="+mn-cs"/>
            </a:rPr>
            <a:t>推移</a:t>
          </a:r>
          <a:r>
            <a:rPr kumimoji="1" lang="ja-JP" altLang="en-US" sz="1000">
              <a:solidFill>
                <a:schemeClr val="dk1"/>
              </a:solidFill>
              <a:effectLst/>
              <a:latin typeface="+mn-ea"/>
              <a:ea typeface="+mn-ea"/>
              <a:cs typeface="+mn-cs"/>
            </a:rPr>
            <a:t>から</a:t>
          </a:r>
          <a:r>
            <a:rPr kumimoji="1" lang="en-US" altLang="ja-JP" sz="1000">
              <a:solidFill>
                <a:schemeClr val="dk1"/>
              </a:solidFill>
              <a:effectLst/>
              <a:latin typeface="+mn-ea"/>
              <a:ea typeface="+mn-ea"/>
              <a:cs typeface="+mn-cs"/>
            </a:rPr>
            <a:t>0.01</a:t>
          </a:r>
          <a:r>
            <a:rPr kumimoji="1" lang="ja-JP" altLang="en-US" sz="1000">
              <a:solidFill>
                <a:schemeClr val="dk1"/>
              </a:solidFill>
              <a:effectLst/>
              <a:latin typeface="+mn-ea"/>
              <a:ea typeface="+mn-ea"/>
              <a:cs typeface="+mn-cs"/>
            </a:rPr>
            <a:t>ポイントの増となったが</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依然として</a:t>
          </a:r>
          <a:r>
            <a:rPr kumimoji="1" lang="ja-JP" altLang="ja-JP" sz="1000">
              <a:solidFill>
                <a:schemeClr val="dk1"/>
              </a:solidFill>
              <a:effectLst/>
              <a:latin typeface="+mn-ea"/>
              <a:ea typeface="+mn-ea"/>
              <a:cs typeface="+mn-cs"/>
            </a:rPr>
            <a:t>類似団体より</a:t>
          </a:r>
          <a:r>
            <a:rPr kumimoji="1" lang="en-US" altLang="ja-JP" sz="1000">
              <a:solidFill>
                <a:schemeClr val="dk1"/>
              </a:solidFill>
              <a:effectLst/>
              <a:latin typeface="+mn-ea"/>
              <a:ea typeface="+mn-ea"/>
              <a:cs typeface="+mn-cs"/>
            </a:rPr>
            <a:t>0.11</a:t>
          </a:r>
          <a:r>
            <a:rPr kumimoji="1" lang="ja-JP" altLang="ja-JP" sz="1000">
              <a:solidFill>
                <a:schemeClr val="dk1"/>
              </a:solidFill>
              <a:effectLst/>
              <a:latin typeface="+mn-ea"/>
              <a:ea typeface="+mn-ea"/>
              <a:cs typeface="+mn-cs"/>
            </a:rPr>
            <a:t>ポイントと大きく下回っている状況</a:t>
          </a:r>
          <a:r>
            <a:rPr kumimoji="1" lang="ja-JP" altLang="en-US" sz="1000">
              <a:solidFill>
                <a:schemeClr val="dk1"/>
              </a:solidFill>
              <a:effectLst/>
              <a:latin typeface="+mn-ea"/>
              <a:ea typeface="+mn-ea"/>
              <a:cs typeface="+mn-cs"/>
            </a:rPr>
            <a:t>は変わっていない</a:t>
          </a:r>
          <a:r>
            <a:rPr kumimoji="1" lang="ja-JP" altLang="ja-JP" sz="1000">
              <a:solidFill>
                <a:schemeClr val="dk1"/>
              </a:solidFill>
              <a:effectLst/>
              <a:latin typeface="+mn-ea"/>
              <a:ea typeface="+mn-ea"/>
              <a:cs typeface="+mn-cs"/>
            </a:rPr>
            <a:t>。</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人口減少や村内に中心となる産業がないため自主財源に乏しく財政基盤が</a:t>
          </a:r>
          <a:r>
            <a:rPr kumimoji="1" lang="ja-JP" altLang="en-US" sz="1000">
              <a:solidFill>
                <a:schemeClr val="dk1"/>
              </a:solidFill>
              <a:effectLst/>
              <a:latin typeface="+mn-ea"/>
              <a:ea typeface="+mn-ea"/>
              <a:cs typeface="+mn-cs"/>
            </a:rPr>
            <a:t>脆弱な点が課題であり、普通交付税等の依存財源が</a:t>
          </a:r>
          <a:r>
            <a:rPr kumimoji="1" lang="en-US" altLang="ja-JP" sz="1000">
              <a:solidFill>
                <a:schemeClr val="dk1"/>
              </a:solidFill>
              <a:effectLst/>
              <a:latin typeface="+mn-ea"/>
              <a:ea typeface="+mn-ea"/>
              <a:cs typeface="+mn-cs"/>
            </a:rPr>
            <a:t>7</a:t>
          </a:r>
          <a:r>
            <a:rPr kumimoji="1" lang="ja-JP" altLang="en-US" sz="1000">
              <a:solidFill>
                <a:schemeClr val="dk1"/>
              </a:solidFill>
              <a:effectLst/>
              <a:latin typeface="+mn-ea"/>
              <a:ea typeface="+mn-ea"/>
              <a:cs typeface="+mn-cs"/>
            </a:rPr>
            <a:t>割を占めている</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所得向上の取り組みも進めてはいるものの</a:t>
          </a:r>
          <a:r>
            <a:rPr kumimoji="1" lang="ja-JP" altLang="ja-JP" sz="1000">
              <a:solidFill>
                <a:schemeClr val="dk1"/>
              </a:solidFill>
              <a:effectLst/>
              <a:latin typeface="+mn-ea"/>
              <a:ea typeface="+mn-ea"/>
              <a:cs typeface="+mn-cs"/>
            </a:rPr>
            <a:t>物価高騰による経済循環の鈍化も相まって、なかなか改善されない状況である。自主財源確保のために、基幹産業である農林漁業に対する支援策をはじめ、地場産業の育成に力を入れ税収の底上げに繋げていく必要がある。</a:t>
          </a:r>
          <a:endParaRPr lang="ja-JP" altLang="ja-JP" sz="10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153687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令和</a:t>
          </a:r>
          <a:r>
            <a:rPr kumimoji="1" lang="en-US" altLang="ja-JP" sz="1050">
              <a:solidFill>
                <a:schemeClr val="dk1"/>
              </a:solidFill>
              <a:effectLst/>
              <a:latin typeface="+mn-ea"/>
              <a:ea typeface="+mn-ea"/>
              <a:cs typeface="+mn-cs"/>
            </a:rPr>
            <a:t>6</a:t>
          </a:r>
          <a:r>
            <a:rPr kumimoji="1" lang="ja-JP" altLang="ja-JP" sz="1050">
              <a:solidFill>
                <a:schemeClr val="dk1"/>
              </a:solidFill>
              <a:effectLst/>
              <a:latin typeface="+mn-ea"/>
              <a:ea typeface="+mn-ea"/>
              <a:cs typeface="+mn-cs"/>
            </a:rPr>
            <a:t>年度における経常収支比率は</a:t>
          </a:r>
          <a:r>
            <a:rPr kumimoji="1" lang="en-US" altLang="ja-JP" sz="1050">
              <a:solidFill>
                <a:schemeClr val="dk1"/>
              </a:solidFill>
              <a:effectLst/>
              <a:latin typeface="+mn-ea"/>
              <a:ea typeface="+mn-ea"/>
              <a:cs typeface="+mn-cs"/>
            </a:rPr>
            <a:t>95.2</a:t>
          </a:r>
          <a:r>
            <a:rPr kumimoji="1" lang="ja-JP" altLang="ja-JP" sz="1050">
              <a:solidFill>
                <a:schemeClr val="dk1"/>
              </a:solidFill>
              <a:effectLst/>
              <a:latin typeface="+mn-ea"/>
              <a:ea typeface="+mn-ea"/>
              <a:cs typeface="+mn-cs"/>
            </a:rPr>
            <a:t>％であり、令和</a:t>
          </a:r>
          <a:r>
            <a:rPr kumimoji="1" lang="en-US" altLang="ja-JP" sz="1050">
              <a:solidFill>
                <a:schemeClr val="dk1"/>
              </a:solidFill>
              <a:effectLst/>
              <a:latin typeface="+mn-ea"/>
              <a:ea typeface="+mn-ea"/>
              <a:cs typeface="+mn-cs"/>
            </a:rPr>
            <a:t>5</a:t>
          </a:r>
          <a:r>
            <a:rPr kumimoji="1" lang="ja-JP" altLang="ja-JP" sz="1050">
              <a:solidFill>
                <a:schemeClr val="dk1"/>
              </a:solidFill>
              <a:effectLst/>
              <a:latin typeface="+mn-ea"/>
              <a:ea typeface="+mn-ea"/>
              <a:cs typeface="+mn-cs"/>
            </a:rPr>
            <a:t>年度から</a:t>
          </a:r>
          <a:r>
            <a:rPr kumimoji="1" lang="en-US" altLang="ja-JP" sz="1050">
              <a:solidFill>
                <a:schemeClr val="dk1"/>
              </a:solidFill>
              <a:effectLst/>
              <a:latin typeface="+mn-ea"/>
              <a:ea typeface="+mn-ea"/>
              <a:cs typeface="+mn-cs"/>
            </a:rPr>
            <a:t>6.4</a:t>
          </a:r>
          <a:r>
            <a:rPr kumimoji="1" lang="ja-JP" altLang="ja-JP" sz="1050">
              <a:solidFill>
                <a:schemeClr val="dk1"/>
              </a:solidFill>
              <a:effectLst/>
              <a:latin typeface="+mn-ea"/>
              <a:ea typeface="+mn-ea"/>
              <a:cs typeface="+mn-cs"/>
            </a:rPr>
            <a:t>ポイント</a:t>
          </a:r>
          <a:r>
            <a:rPr kumimoji="1" lang="ja-JP" altLang="en-US" sz="1050">
              <a:solidFill>
                <a:schemeClr val="dk1"/>
              </a:solidFill>
              <a:effectLst/>
              <a:latin typeface="+mn-ea"/>
              <a:ea typeface="+mn-ea"/>
              <a:cs typeface="+mn-cs"/>
            </a:rPr>
            <a:t>と大幅に</a:t>
          </a:r>
          <a:r>
            <a:rPr kumimoji="1" lang="ja-JP" altLang="ja-JP" sz="1050">
              <a:solidFill>
                <a:schemeClr val="dk1"/>
              </a:solidFill>
              <a:effectLst/>
              <a:latin typeface="+mn-ea"/>
              <a:ea typeface="+mn-ea"/>
              <a:cs typeface="+mn-cs"/>
            </a:rPr>
            <a:t>増加している。分母となる普通交付税及び地方税収入は増加しているが、分子となる経常経費のうち</a:t>
          </a:r>
          <a:r>
            <a:rPr kumimoji="1" lang="ja-JP" altLang="en-US" sz="1050">
              <a:solidFill>
                <a:schemeClr val="dk1"/>
              </a:solidFill>
              <a:effectLst/>
              <a:latin typeface="+mn-ea"/>
              <a:ea typeface="+mn-ea"/>
              <a:cs typeface="+mn-cs"/>
            </a:rPr>
            <a:t>減少したものもあるが人件</a:t>
          </a:r>
          <a:r>
            <a:rPr kumimoji="1" lang="ja-JP" altLang="ja-JP" sz="1050">
              <a:solidFill>
                <a:schemeClr val="dk1"/>
              </a:solidFill>
              <a:effectLst/>
              <a:latin typeface="+mn-ea"/>
              <a:ea typeface="+mn-ea"/>
              <a:cs typeface="+mn-cs"/>
            </a:rPr>
            <a:t>費、</a:t>
          </a:r>
          <a:r>
            <a:rPr kumimoji="1" lang="ja-JP" altLang="en-US" sz="1050">
              <a:solidFill>
                <a:schemeClr val="dk1"/>
              </a:solidFill>
              <a:effectLst/>
              <a:latin typeface="+mn-ea"/>
              <a:ea typeface="+mn-ea"/>
              <a:cs typeface="+mn-cs"/>
            </a:rPr>
            <a:t>補助費</a:t>
          </a:r>
          <a:r>
            <a:rPr kumimoji="1" lang="ja-JP" altLang="ja-JP" sz="1050">
              <a:solidFill>
                <a:schemeClr val="dk1"/>
              </a:solidFill>
              <a:effectLst/>
              <a:latin typeface="+mn-ea"/>
              <a:ea typeface="+mn-ea"/>
              <a:cs typeface="+mn-cs"/>
            </a:rPr>
            <a:t>合わせて前年比で</a:t>
          </a:r>
          <a:r>
            <a:rPr kumimoji="1" lang="en-US" altLang="ja-JP" sz="1050">
              <a:solidFill>
                <a:schemeClr val="dk1"/>
              </a:solidFill>
              <a:effectLst/>
              <a:latin typeface="+mn-ea"/>
              <a:ea typeface="+mn-ea"/>
              <a:cs typeface="+mn-cs"/>
            </a:rPr>
            <a:t>14.6</a:t>
          </a:r>
          <a:r>
            <a:rPr kumimoji="1" lang="ja-JP" altLang="ja-JP" sz="1050">
              <a:solidFill>
                <a:schemeClr val="dk1"/>
              </a:solidFill>
              <a:effectLst/>
              <a:latin typeface="+mn-ea"/>
              <a:ea typeface="+mn-ea"/>
              <a:cs typeface="+mn-cs"/>
            </a:rPr>
            <a:t>ポイントも増加したのが要因と思われる。今後も経常収支比率が増になることが見込まれるため、人件費・物件費や事業費の見直しを行い、将来的には８５％を目標に、歳入・歳出の両面から改善を図る。</a:t>
          </a:r>
          <a:endParaRPr lang="ja-JP" altLang="ja-JP" sz="105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143002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8388"/>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0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128778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64</xdr:row>
      <xdr:rowOff>24892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4808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82313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令和</a:t>
          </a:r>
          <a:r>
            <a:rPr kumimoji="1" lang="en-US" altLang="ja-JP" sz="1050">
              <a:solidFill>
                <a:schemeClr val="dk1"/>
              </a:solidFill>
              <a:effectLst/>
              <a:latin typeface="+mn-ea"/>
              <a:ea typeface="+mn-ea"/>
              <a:cs typeface="+mn-cs"/>
            </a:rPr>
            <a:t>5</a:t>
          </a:r>
          <a:r>
            <a:rPr kumimoji="1" lang="ja-JP" altLang="ja-JP" sz="1050">
              <a:solidFill>
                <a:schemeClr val="dk1"/>
              </a:solidFill>
              <a:effectLst/>
              <a:latin typeface="+mn-ea"/>
              <a:ea typeface="+mn-ea"/>
              <a:cs typeface="+mn-cs"/>
            </a:rPr>
            <a:t>年度より</a:t>
          </a:r>
          <a:r>
            <a:rPr kumimoji="1" lang="en-US" altLang="ja-JP" sz="1050">
              <a:solidFill>
                <a:schemeClr val="dk1"/>
              </a:solidFill>
              <a:effectLst/>
              <a:latin typeface="+mn-ea"/>
              <a:ea typeface="+mn-ea"/>
              <a:cs typeface="+mn-cs"/>
            </a:rPr>
            <a:t>44,392</a:t>
          </a:r>
          <a:r>
            <a:rPr kumimoji="1" lang="ja-JP" altLang="ja-JP" sz="1050">
              <a:solidFill>
                <a:schemeClr val="dk1"/>
              </a:solidFill>
              <a:effectLst/>
              <a:latin typeface="+mn-ea"/>
              <a:ea typeface="+mn-ea"/>
              <a:cs typeface="+mn-cs"/>
            </a:rPr>
            <a:t>円増加したが、類似団体と比較すると</a:t>
          </a:r>
          <a:r>
            <a:rPr kumimoji="1" lang="en-US" altLang="ja-JP" sz="1050">
              <a:solidFill>
                <a:schemeClr val="dk1"/>
              </a:solidFill>
              <a:effectLst/>
              <a:latin typeface="+mn-ea"/>
              <a:ea typeface="+mn-ea"/>
              <a:cs typeface="+mn-cs"/>
            </a:rPr>
            <a:t>107,772</a:t>
          </a:r>
          <a:r>
            <a:rPr kumimoji="1" lang="ja-JP" altLang="ja-JP" sz="1050">
              <a:solidFill>
                <a:schemeClr val="dk1"/>
              </a:solidFill>
              <a:effectLst/>
              <a:latin typeface="+mn-ea"/>
              <a:ea typeface="+mn-ea"/>
              <a:cs typeface="+mn-cs"/>
            </a:rPr>
            <a:t>円低い状況となった。主に</a:t>
          </a:r>
          <a:r>
            <a:rPr kumimoji="1" lang="ja-JP" altLang="en-US" sz="1050">
              <a:solidFill>
                <a:schemeClr val="dk1"/>
              </a:solidFill>
              <a:effectLst/>
              <a:latin typeface="+mn-ea"/>
              <a:ea typeface="+mn-ea"/>
              <a:cs typeface="+mn-cs"/>
            </a:rPr>
            <a:t>人事院勧告による職員給与等の改定による増額や</a:t>
          </a:r>
          <a:r>
            <a:rPr kumimoji="1" lang="ja-JP" altLang="ja-JP" sz="1050">
              <a:solidFill>
                <a:schemeClr val="dk1"/>
              </a:solidFill>
              <a:effectLst/>
              <a:latin typeface="+mn-ea"/>
              <a:ea typeface="+mn-ea"/>
              <a:cs typeface="+mn-cs"/>
            </a:rPr>
            <a:t>物件費において</a:t>
          </a:r>
          <a:r>
            <a:rPr kumimoji="1" lang="ja-JP" altLang="en-US" sz="1050">
              <a:solidFill>
                <a:schemeClr val="dk1"/>
              </a:solidFill>
              <a:effectLst/>
              <a:latin typeface="+mn-ea"/>
              <a:ea typeface="+mn-ea"/>
              <a:cs typeface="+mn-cs"/>
            </a:rPr>
            <a:t>物価・人件費の高騰による委託料の増額</a:t>
          </a:r>
          <a:r>
            <a:rPr kumimoji="1" lang="ja-JP" altLang="ja-JP" sz="1050">
              <a:solidFill>
                <a:schemeClr val="dk1"/>
              </a:solidFill>
              <a:effectLst/>
              <a:latin typeface="+mn-ea"/>
              <a:ea typeface="+mn-ea"/>
              <a:cs typeface="+mn-cs"/>
            </a:rPr>
            <a:t>が要因となっている。依然として</a:t>
          </a:r>
          <a:r>
            <a:rPr kumimoji="1" lang="ja-JP" altLang="en-US" sz="1050">
              <a:solidFill>
                <a:schemeClr val="dk1"/>
              </a:solidFill>
              <a:effectLst/>
              <a:latin typeface="+mn-ea"/>
              <a:ea typeface="+mn-ea"/>
              <a:cs typeface="+mn-cs"/>
            </a:rPr>
            <a:t>大きなウェイトを占める</a:t>
          </a:r>
          <a:r>
            <a:rPr kumimoji="1" lang="ja-JP" altLang="ja-JP" sz="1050">
              <a:solidFill>
                <a:schemeClr val="dk1"/>
              </a:solidFill>
              <a:effectLst/>
              <a:latin typeface="+mn-ea"/>
              <a:ea typeface="+mn-ea"/>
              <a:cs typeface="+mn-cs"/>
            </a:rPr>
            <a:t>業務委託費</a:t>
          </a:r>
          <a:r>
            <a:rPr kumimoji="1" lang="ja-JP" altLang="en-US" sz="1050">
              <a:solidFill>
                <a:schemeClr val="dk1"/>
              </a:solidFill>
              <a:effectLst/>
              <a:latin typeface="+mn-ea"/>
              <a:ea typeface="+mn-ea"/>
              <a:cs typeface="+mn-cs"/>
            </a:rPr>
            <a:t>については</a:t>
          </a:r>
          <a:r>
            <a:rPr kumimoji="1" lang="ja-JP" altLang="ja-JP" sz="1050">
              <a:solidFill>
                <a:schemeClr val="dk1"/>
              </a:solidFill>
              <a:effectLst/>
              <a:latin typeface="+mn-ea"/>
              <a:ea typeface="+mn-ea"/>
              <a:cs typeface="+mn-cs"/>
            </a:rPr>
            <a:t>、今後も引き続き行財政改革推進会議で委託内容の精査とその必要性について検討をすすめていく。</a:t>
          </a:r>
          <a:endParaRPr lang="ja-JP" altLang="ja-JP" sz="105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41131</xdr:rowOff>
    </xdr:from>
    <xdr:to>
      <xdr:col>23</xdr:col>
      <xdr:colOff>133350</xdr:colOff>
      <xdr:row>82</xdr:row>
      <xdr:rowOff>76837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0031"/>
          <a:ext cx="8382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16756</xdr:rowOff>
    </xdr:from>
    <xdr:to>
      <xdr:col>19</xdr:col>
      <xdr:colOff>133350</xdr:colOff>
      <xdr:row>82</xdr:row>
      <xdr:rowOff>41131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5656"/>
          <a:ext cx="8890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16756</xdr:rowOff>
    </xdr:from>
    <xdr:to>
      <xdr:col>15</xdr:col>
      <xdr:colOff>82550</xdr:colOff>
      <xdr:row>82</xdr:row>
      <xdr:rowOff>19332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75656"/>
          <a:ext cx="889000" cy="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19332</xdr:rowOff>
    </xdr:from>
    <xdr:to>
      <xdr:col>11</xdr:col>
      <xdr:colOff>31750</xdr:colOff>
      <xdr:row>82</xdr:row>
      <xdr:rowOff>19997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78232"/>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67002</xdr:rowOff>
    </xdr:from>
    <xdr:to>
      <xdr:col>7</xdr:col>
      <xdr:colOff>31750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26037</xdr:rowOff>
    </xdr:from>
    <xdr:to>
      <xdr:col>23</xdr:col>
      <xdr:colOff>184150</xdr:colOff>
      <xdr:row>82</xdr:row>
      <xdr:rowOff>127637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161781</xdr:rowOff>
    </xdr:from>
    <xdr:to>
      <xdr:col>19</xdr:col>
      <xdr:colOff>184150</xdr:colOff>
      <xdr:row>82</xdr:row>
      <xdr:rowOff>91931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102108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137406</xdr:rowOff>
    </xdr:from>
    <xdr:to>
      <xdr:col>15</xdr:col>
      <xdr:colOff>133350</xdr:colOff>
      <xdr:row>82</xdr:row>
      <xdr:rowOff>67556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77733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139982</xdr:rowOff>
    </xdr:from>
    <xdr:to>
      <xdr:col>11</xdr:col>
      <xdr:colOff>82550</xdr:colOff>
      <xdr:row>82</xdr:row>
      <xdr:rowOff>70132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80309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9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140647</xdr:rowOff>
    </xdr:from>
    <xdr:to>
      <xdr:col>7</xdr:col>
      <xdr:colOff>31750</xdr:colOff>
      <xdr:row>82</xdr:row>
      <xdr:rowOff>70797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80974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ea"/>
              <a:ea typeface="+mn-ea"/>
              <a:cs typeface="+mn-cs"/>
            </a:rPr>
            <a:t>昨年度より</a:t>
          </a:r>
          <a:r>
            <a:rPr kumimoji="1" lang="en-US" altLang="ja-JP" sz="1050">
              <a:solidFill>
                <a:schemeClr val="dk1"/>
              </a:solidFill>
              <a:effectLst/>
              <a:latin typeface="+mn-ea"/>
              <a:ea typeface="+mn-ea"/>
              <a:cs typeface="+mn-cs"/>
            </a:rPr>
            <a:t>0.6</a:t>
          </a:r>
          <a:r>
            <a:rPr kumimoji="1" lang="ja-JP" altLang="ja-JP" sz="1050">
              <a:solidFill>
                <a:schemeClr val="dk1"/>
              </a:solidFill>
              <a:effectLst/>
              <a:latin typeface="+mn-ea"/>
              <a:ea typeface="+mn-ea"/>
              <a:cs typeface="+mn-cs"/>
            </a:rPr>
            <a:t>ポイントの</a:t>
          </a:r>
          <a:r>
            <a:rPr kumimoji="1" lang="ja-JP" altLang="en-US" sz="1050">
              <a:solidFill>
                <a:schemeClr val="dk1"/>
              </a:solidFill>
              <a:effectLst/>
              <a:latin typeface="+mn-ea"/>
              <a:ea typeface="+mn-ea"/>
              <a:cs typeface="+mn-cs"/>
            </a:rPr>
            <a:t>増</a:t>
          </a:r>
          <a:r>
            <a:rPr kumimoji="1" lang="ja-JP" altLang="ja-JP" sz="1050">
              <a:solidFill>
                <a:schemeClr val="dk1"/>
              </a:solidFill>
              <a:effectLst/>
              <a:latin typeface="+mn-ea"/>
              <a:ea typeface="+mn-ea"/>
              <a:cs typeface="+mn-cs"/>
            </a:rPr>
            <a:t>、類似団体とも</a:t>
          </a:r>
          <a:r>
            <a:rPr kumimoji="1" lang="en-US" altLang="ja-JP" sz="1050">
              <a:solidFill>
                <a:schemeClr val="dk1"/>
              </a:solidFill>
              <a:effectLst/>
              <a:latin typeface="+mn-ea"/>
              <a:ea typeface="+mn-ea"/>
              <a:cs typeface="+mn-cs"/>
            </a:rPr>
            <a:t>1.4</a:t>
          </a:r>
          <a:r>
            <a:rPr kumimoji="1" lang="ja-JP" altLang="ja-JP" sz="1050">
              <a:solidFill>
                <a:schemeClr val="dk1"/>
              </a:solidFill>
              <a:effectLst/>
              <a:latin typeface="+mn-ea"/>
              <a:ea typeface="+mn-ea"/>
              <a:cs typeface="+mn-cs"/>
            </a:rPr>
            <a:t>ポイントの開きがある状況であ</a:t>
          </a:r>
          <a:r>
            <a:rPr kumimoji="1" lang="ja-JP" altLang="en-US" sz="1050">
              <a:solidFill>
                <a:schemeClr val="dk1"/>
              </a:solidFill>
              <a:effectLst/>
              <a:latin typeface="+mn-ea"/>
              <a:ea typeface="+mn-ea"/>
              <a:cs typeface="+mn-cs"/>
            </a:rPr>
            <a:t>るが改善傾向にあると判断する</a:t>
          </a:r>
          <a:r>
            <a:rPr kumimoji="1" lang="ja-JP" altLang="ja-JP" sz="1050">
              <a:solidFill>
                <a:schemeClr val="dk1"/>
              </a:solidFill>
              <a:effectLst/>
              <a:latin typeface="+mn-ea"/>
              <a:ea typeface="+mn-ea"/>
              <a:cs typeface="+mn-cs"/>
            </a:rPr>
            <a:t>。令和</a:t>
          </a:r>
          <a:r>
            <a:rPr kumimoji="1" lang="en-US" altLang="ja-JP" sz="1050">
              <a:solidFill>
                <a:schemeClr val="dk1"/>
              </a:solidFill>
              <a:effectLst/>
              <a:latin typeface="+mn-ea"/>
              <a:ea typeface="+mn-ea"/>
              <a:cs typeface="+mn-cs"/>
            </a:rPr>
            <a:t>6</a:t>
          </a:r>
          <a:r>
            <a:rPr kumimoji="1" lang="ja-JP" altLang="ja-JP" sz="1050">
              <a:solidFill>
                <a:schemeClr val="dk1"/>
              </a:solidFill>
              <a:effectLst/>
              <a:latin typeface="+mn-ea"/>
              <a:ea typeface="+mn-ea"/>
              <a:cs typeface="+mn-cs"/>
            </a:rPr>
            <a:t>年度は職員</a:t>
          </a:r>
          <a:r>
            <a:rPr kumimoji="1" lang="en-US" altLang="ja-JP" sz="1050">
              <a:solidFill>
                <a:schemeClr val="dk1"/>
              </a:solidFill>
              <a:effectLst/>
              <a:latin typeface="+mn-ea"/>
              <a:ea typeface="+mn-ea"/>
              <a:cs typeface="+mn-cs"/>
            </a:rPr>
            <a:t>2</a:t>
          </a:r>
          <a:r>
            <a:rPr kumimoji="1" lang="ja-JP" altLang="ja-JP" sz="1050">
              <a:solidFill>
                <a:schemeClr val="dk1"/>
              </a:solidFill>
              <a:effectLst/>
              <a:latin typeface="+mn-ea"/>
              <a:ea typeface="+mn-ea"/>
              <a:cs typeface="+mn-cs"/>
            </a:rPr>
            <a:t>名採用（主査級</a:t>
          </a:r>
          <a:r>
            <a:rPr kumimoji="1" lang="en-US" altLang="ja-JP" sz="1050">
              <a:solidFill>
                <a:schemeClr val="dk1"/>
              </a:solidFill>
              <a:effectLst/>
              <a:latin typeface="+mn-ea"/>
              <a:ea typeface="+mn-ea"/>
              <a:cs typeface="+mn-cs"/>
            </a:rPr>
            <a:t>1</a:t>
          </a:r>
          <a:r>
            <a:rPr kumimoji="1" lang="ja-JP" altLang="ja-JP" sz="1050">
              <a:solidFill>
                <a:schemeClr val="dk1"/>
              </a:solidFill>
              <a:effectLst/>
              <a:latin typeface="+mn-ea"/>
              <a:ea typeface="+mn-ea"/>
              <a:cs typeface="+mn-cs"/>
            </a:rPr>
            <a:t>名、主事級</a:t>
          </a:r>
          <a:r>
            <a:rPr kumimoji="1" lang="en-US" altLang="ja-JP" sz="1050">
              <a:solidFill>
                <a:schemeClr val="dk1"/>
              </a:solidFill>
              <a:effectLst/>
              <a:latin typeface="+mn-ea"/>
              <a:ea typeface="+mn-ea"/>
              <a:cs typeface="+mn-cs"/>
            </a:rPr>
            <a:t>1</a:t>
          </a:r>
          <a:r>
            <a:rPr kumimoji="1" lang="ja-JP" altLang="ja-JP" sz="1050">
              <a:solidFill>
                <a:schemeClr val="dk1"/>
              </a:solidFill>
              <a:effectLst/>
              <a:latin typeface="+mn-ea"/>
              <a:ea typeface="+mn-ea"/>
              <a:cs typeface="+mn-cs"/>
            </a:rPr>
            <a:t>名）に対し、令和</a:t>
          </a:r>
          <a:r>
            <a:rPr kumimoji="1" lang="en-US" altLang="ja-JP" sz="1050">
              <a:solidFill>
                <a:schemeClr val="dk1"/>
              </a:solidFill>
              <a:effectLst/>
              <a:latin typeface="+mn-ea"/>
              <a:ea typeface="+mn-ea"/>
              <a:cs typeface="+mn-cs"/>
            </a:rPr>
            <a:t>5</a:t>
          </a:r>
          <a:r>
            <a:rPr kumimoji="1" lang="ja-JP" altLang="ja-JP" sz="1050">
              <a:solidFill>
                <a:schemeClr val="dk1"/>
              </a:solidFill>
              <a:effectLst/>
              <a:latin typeface="+mn-ea"/>
              <a:ea typeface="+mn-ea"/>
              <a:cs typeface="+mn-cs"/>
            </a:rPr>
            <a:t>年度に</a:t>
          </a:r>
          <a:r>
            <a:rPr kumimoji="1" lang="en-US" altLang="ja-JP" sz="1050">
              <a:solidFill>
                <a:schemeClr val="dk1"/>
              </a:solidFill>
              <a:effectLst/>
              <a:latin typeface="+mn-ea"/>
              <a:ea typeface="+mn-ea"/>
              <a:cs typeface="+mn-cs"/>
            </a:rPr>
            <a:t>4</a:t>
          </a:r>
          <a:r>
            <a:rPr kumimoji="1" lang="ja-JP" altLang="ja-JP" sz="1050">
              <a:solidFill>
                <a:schemeClr val="dk1"/>
              </a:solidFill>
              <a:effectLst/>
              <a:latin typeface="+mn-ea"/>
              <a:ea typeface="+mn-ea"/>
              <a:cs typeface="+mn-cs"/>
            </a:rPr>
            <a:t>名の退職（</a:t>
          </a:r>
          <a:r>
            <a:rPr kumimoji="1" lang="ja-JP" altLang="en-US" sz="1050">
              <a:solidFill>
                <a:schemeClr val="dk1"/>
              </a:solidFill>
              <a:effectLst/>
              <a:latin typeface="+mn-ea"/>
              <a:ea typeface="+mn-ea"/>
              <a:cs typeface="+mn-cs"/>
            </a:rPr>
            <a:t>課長級</a:t>
          </a:r>
          <a:r>
            <a:rPr kumimoji="1" lang="en-US" altLang="ja-JP" sz="1050">
              <a:solidFill>
                <a:schemeClr val="dk1"/>
              </a:solidFill>
              <a:effectLst/>
              <a:latin typeface="+mn-ea"/>
              <a:ea typeface="+mn-ea"/>
              <a:cs typeface="+mn-cs"/>
            </a:rPr>
            <a:t>1</a:t>
          </a:r>
          <a:r>
            <a:rPr kumimoji="1" lang="ja-JP" altLang="en-US" sz="1050">
              <a:solidFill>
                <a:schemeClr val="dk1"/>
              </a:solidFill>
              <a:effectLst/>
              <a:latin typeface="+mn-ea"/>
              <a:ea typeface="+mn-ea"/>
              <a:cs typeface="+mn-cs"/>
            </a:rPr>
            <a:t>名、</a:t>
          </a:r>
          <a:r>
            <a:rPr kumimoji="1" lang="ja-JP" altLang="ja-JP" sz="1050">
              <a:solidFill>
                <a:schemeClr val="dk1"/>
              </a:solidFill>
              <a:effectLst/>
              <a:latin typeface="+mn-ea"/>
              <a:ea typeface="+mn-ea"/>
              <a:cs typeface="+mn-cs"/>
            </a:rPr>
            <a:t>主幹級</a:t>
          </a:r>
          <a:r>
            <a:rPr kumimoji="1" lang="en-US" altLang="ja-JP" sz="1050">
              <a:solidFill>
                <a:schemeClr val="dk1"/>
              </a:solidFill>
              <a:effectLst/>
              <a:latin typeface="+mn-ea"/>
              <a:ea typeface="+mn-ea"/>
              <a:cs typeface="+mn-cs"/>
            </a:rPr>
            <a:t>1</a:t>
          </a:r>
          <a:r>
            <a:rPr kumimoji="1" lang="ja-JP" altLang="ja-JP" sz="1050">
              <a:solidFill>
                <a:schemeClr val="dk1"/>
              </a:solidFill>
              <a:effectLst/>
              <a:latin typeface="+mn-ea"/>
              <a:ea typeface="+mn-ea"/>
              <a:cs typeface="+mn-cs"/>
            </a:rPr>
            <a:t>名</a:t>
          </a:r>
          <a:r>
            <a:rPr kumimoji="1" lang="ja-JP" altLang="en-US" sz="1050">
              <a:solidFill>
                <a:schemeClr val="dk1"/>
              </a:solidFill>
              <a:effectLst/>
              <a:latin typeface="+mn-ea"/>
              <a:ea typeface="+mn-ea"/>
              <a:cs typeface="+mn-cs"/>
            </a:rPr>
            <a:t>、主査級</a:t>
          </a:r>
          <a:r>
            <a:rPr kumimoji="1" lang="en-US" altLang="ja-JP" sz="1050">
              <a:solidFill>
                <a:schemeClr val="dk1"/>
              </a:solidFill>
              <a:effectLst/>
              <a:latin typeface="+mn-ea"/>
              <a:ea typeface="+mn-ea"/>
              <a:cs typeface="+mn-cs"/>
            </a:rPr>
            <a:t>1</a:t>
          </a:r>
          <a:r>
            <a:rPr kumimoji="1" lang="ja-JP" altLang="en-US" sz="1050">
              <a:solidFill>
                <a:schemeClr val="dk1"/>
              </a:solidFill>
              <a:effectLst/>
              <a:latin typeface="+mn-ea"/>
              <a:ea typeface="+mn-ea"/>
              <a:cs typeface="+mn-cs"/>
            </a:rPr>
            <a:t>名、主事級</a:t>
          </a:r>
          <a:r>
            <a:rPr kumimoji="1" lang="en-US" altLang="ja-JP" sz="1050">
              <a:solidFill>
                <a:schemeClr val="dk1"/>
              </a:solidFill>
              <a:effectLst/>
              <a:latin typeface="+mn-ea"/>
              <a:ea typeface="+mn-ea"/>
              <a:cs typeface="+mn-cs"/>
            </a:rPr>
            <a:t>1</a:t>
          </a:r>
          <a:r>
            <a:rPr kumimoji="1" lang="ja-JP" altLang="en-US" sz="1050">
              <a:solidFill>
                <a:schemeClr val="dk1"/>
              </a:solidFill>
              <a:effectLst/>
              <a:latin typeface="+mn-ea"/>
              <a:ea typeface="+mn-ea"/>
              <a:cs typeface="+mn-cs"/>
            </a:rPr>
            <a:t>名</a:t>
          </a:r>
          <a:r>
            <a:rPr kumimoji="1" lang="ja-JP" altLang="ja-JP" sz="1050">
              <a:solidFill>
                <a:schemeClr val="dk1"/>
              </a:solidFill>
              <a:effectLst/>
              <a:latin typeface="+mn-ea"/>
              <a:ea typeface="+mn-ea"/>
              <a:cs typeface="+mn-cs"/>
            </a:rPr>
            <a:t>）があり階級の層が動い</a:t>
          </a:r>
          <a:r>
            <a:rPr kumimoji="1" lang="ja-JP" altLang="en-US" sz="1050">
              <a:solidFill>
                <a:schemeClr val="dk1"/>
              </a:solidFill>
              <a:effectLst/>
              <a:latin typeface="+mn-ea"/>
              <a:ea typeface="+mn-ea"/>
              <a:cs typeface="+mn-cs"/>
            </a:rPr>
            <a:t>ているが、若年層の割合が高いため給与改定による引き上げ率の影響が大きい</a:t>
          </a:r>
          <a:r>
            <a:rPr kumimoji="1" lang="ja-JP" altLang="ja-JP" sz="1050">
              <a:solidFill>
                <a:schemeClr val="dk1"/>
              </a:solidFill>
              <a:effectLst/>
              <a:latin typeface="+mn-ea"/>
              <a:ea typeface="+mn-ea"/>
              <a:cs typeface="+mn-cs"/>
            </a:rPr>
            <a:t>と思われる。適正な人員管理を進めながら、給与水準の適正な管理に努める。</a:t>
          </a:r>
          <a:endParaRPr lang="ja-JP" altLang="ja-JP" sz="105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83</xdr:row>
      <xdr:rowOff>66322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162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83</xdr:row>
      <xdr:rowOff>146755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162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7710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441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106539</xdr:rowOff>
    </xdr:from>
    <xdr:to>
      <xdr:col>77</xdr:col>
      <xdr:colOff>95250</xdr:colOff>
      <xdr:row>83</xdr:row>
      <xdr:rowOff>36689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46866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前年度と比較すると</a:t>
          </a:r>
          <a:r>
            <a:rPr kumimoji="1" lang="en-US" altLang="ja-JP" sz="1050">
              <a:solidFill>
                <a:schemeClr val="dk1"/>
              </a:solidFill>
              <a:effectLst/>
              <a:latin typeface="+mn-ea"/>
              <a:ea typeface="+mn-ea"/>
              <a:cs typeface="+mn-cs"/>
            </a:rPr>
            <a:t>1.6</a:t>
          </a:r>
          <a:r>
            <a:rPr kumimoji="1" lang="ja-JP" altLang="ja-JP" sz="1050">
              <a:solidFill>
                <a:schemeClr val="dk1"/>
              </a:solidFill>
              <a:effectLst/>
              <a:latin typeface="+mn-ea"/>
              <a:ea typeface="+mn-ea"/>
              <a:cs typeface="+mn-cs"/>
            </a:rPr>
            <a:t>人増加しており、類似団体平均と比べると</a:t>
          </a:r>
          <a:r>
            <a:rPr kumimoji="1" lang="en-US" altLang="ja-JP" sz="1050">
              <a:solidFill>
                <a:schemeClr val="dk1"/>
              </a:solidFill>
              <a:effectLst/>
              <a:latin typeface="+mn-ea"/>
              <a:ea typeface="+mn-ea"/>
              <a:cs typeface="+mn-cs"/>
            </a:rPr>
            <a:t>2.07</a:t>
          </a:r>
          <a:r>
            <a:rPr kumimoji="1" lang="ja-JP" altLang="ja-JP" sz="1050">
              <a:solidFill>
                <a:schemeClr val="dk1"/>
              </a:solidFill>
              <a:effectLst/>
              <a:latin typeface="+mn-ea"/>
              <a:ea typeface="+mn-ea"/>
              <a:cs typeface="+mn-cs"/>
            </a:rPr>
            <a:t>人少ない人数</a:t>
          </a:r>
          <a:r>
            <a:rPr kumimoji="1" lang="ja-JP" altLang="en-US" sz="1050">
              <a:solidFill>
                <a:schemeClr val="dk1"/>
              </a:solidFill>
              <a:effectLst/>
              <a:latin typeface="+mn-ea"/>
              <a:ea typeface="+mn-ea"/>
              <a:cs typeface="+mn-cs"/>
            </a:rPr>
            <a:t>とその差は縮小傾向であり改善しつつあると評価するが、依然、</a:t>
          </a:r>
          <a:r>
            <a:rPr kumimoji="1" lang="ja-JP" altLang="ja-JP" sz="1050">
              <a:solidFill>
                <a:schemeClr val="dk1"/>
              </a:solidFill>
              <a:effectLst/>
              <a:latin typeface="+mn-ea"/>
              <a:ea typeface="+mn-ea"/>
              <a:cs typeface="+mn-cs"/>
            </a:rPr>
            <a:t>行政運営</a:t>
          </a:r>
          <a:r>
            <a:rPr kumimoji="1" lang="ja-JP" altLang="en-US" sz="1050">
              <a:solidFill>
                <a:schemeClr val="dk1"/>
              </a:solidFill>
              <a:effectLst/>
              <a:latin typeface="+mn-ea"/>
              <a:ea typeface="+mn-ea"/>
              <a:cs typeface="+mn-cs"/>
            </a:rPr>
            <a:t>において</a:t>
          </a:r>
          <a:r>
            <a:rPr kumimoji="1" lang="ja-JP" altLang="ja-JP" sz="1050">
              <a:solidFill>
                <a:schemeClr val="dk1"/>
              </a:solidFill>
              <a:effectLst/>
              <a:latin typeface="+mn-ea"/>
              <a:ea typeface="+mn-ea"/>
              <a:cs typeface="+mn-cs"/>
            </a:rPr>
            <a:t>職員一人に課せられる事務量が多い傾向が続いている。産業医と面談をする、高ストレスを抱えた職員も増えてきているため、精神的なケアを始め、健康管理にも留意しつつ、住民サービスの低下に繋がらないよう、かつ適正な定員管理を行う。</a:t>
          </a:r>
          <a:endParaRPr lang="ja-JP" altLang="ja-JP" sz="105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65818</xdr:rowOff>
    </xdr:from>
    <xdr:to>
      <xdr:col>81</xdr:col>
      <xdr:colOff>44450</xdr:colOff>
      <xdr:row>60</xdr:row>
      <xdr:rowOff>97991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5281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60</xdr:row>
      <xdr:rowOff>65818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40552"/>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40481</xdr:rowOff>
    </xdr:from>
    <xdr:to>
      <xdr:col>72</xdr:col>
      <xdr:colOff>203200</xdr:colOff>
      <xdr:row>60</xdr:row>
      <xdr:rowOff>53552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27481"/>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34449</xdr:rowOff>
    </xdr:from>
    <xdr:to>
      <xdr:col>68</xdr:col>
      <xdr:colOff>152400</xdr:colOff>
      <xdr:row>60</xdr:row>
      <xdr:rowOff>40481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2144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47191</xdr:rowOff>
    </xdr:from>
    <xdr:to>
      <xdr:col>81</xdr:col>
      <xdr:colOff>95250</xdr:colOff>
      <xdr:row>60</xdr:row>
      <xdr:rowOff>148791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63718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7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15018</xdr:rowOff>
    </xdr:from>
    <xdr:to>
      <xdr:col>77</xdr:col>
      <xdr:colOff>95250</xdr:colOff>
      <xdr:row>60</xdr:row>
      <xdr:rowOff>116618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126795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7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161131</xdr:rowOff>
    </xdr:from>
    <xdr:to>
      <xdr:col>68</xdr:col>
      <xdr:colOff>203200</xdr:colOff>
      <xdr:row>60</xdr:row>
      <xdr:rowOff>91281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101458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4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155099</xdr:rowOff>
    </xdr:from>
    <xdr:to>
      <xdr:col>64</xdr:col>
      <xdr:colOff>152400</xdr:colOff>
      <xdr:row>60</xdr:row>
      <xdr:rowOff>85249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95426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前年比</a:t>
          </a:r>
          <a:r>
            <a:rPr kumimoji="1" lang="en-US" altLang="ja-JP" sz="1050">
              <a:solidFill>
                <a:schemeClr val="dk1"/>
              </a:solidFill>
              <a:effectLst/>
              <a:latin typeface="+mn-ea"/>
              <a:ea typeface="+mn-ea"/>
              <a:cs typeface="+mn-cs"/>
            </a:rPr>
            <a:t>0.8</a:t>
          </a:r>
          <a:r>
            <a:rPr kumimoji="1" lang="ja-JP" altLang="ja-JP" sz="1050">
              <a:solidFill>
                <a:schemeClr val="dk1"/>
              </a:solidFill>
              <a:effectLst/>
              <a:latin typeface="+mn-ea"/>
              <a:ea typeface="+mn-ea"/>
              <a:cs typeface="+mn-cs"/>
            </a:rPr>
            <a:t>ポイントの減とな</a:t>
          </a:r>
          <a:r>
            <a:rPr kumimoji="1" lang="ja-JP" altLang="en-US" sz="1050">
              <a:solidFill>
                <a:schemeClr val="dk1"/>
              </a:solidFill>
              <a:effectLst/>
              <a:latin typeface="+mn-ea"/>
              <a:ea typeface="+mn-ea"/>
              <a:cs typeface="+mn-cs"/>
            </a:rPr>
            <a:t>り</a:t>
          </a:r>
          <a:r>
            <a:rPr kumimoji="1" lang="ja-JP" altLang="ja-JP" sz="1050">
              <a:solidFill>
                <a:schemeClr val="dk1"/>
              </a:solidFill>
              <a:effectLst/>
              <a:latin typeface="+mn-ea"/>
              <a:ea typeface="+mn-ea"/>
              <a:cs typeface="+mn-cs"/>
            </a:rPr>
            <a:t>、類似団体</a:t>
          </a:r>
          <a:r>
            <a:rPr kumimoji="1" lang="ja-JP" altLang="en-US" sz="1050">
              <a:solidFill>
                <a:schemeClr val="dk1"/>
              </a:solidFill>
              <a:effectLst/>
              <a:latin typeface="+mn-ea"/>
              <a:ea typeface="+mn-ea"/>
              <a:cs typeface="+mn-cs"/>
            </a:rPr>
            <a:t>との差が</a:t>
          </a:r>
          <a:r>
            <a:rPr kumimoji="1" lang="en-US" altLang="ja-JP" sz="1050">
              <a:solidFill>
                <a:schemeClr val="dk1"/>
              </a:solidFill>
              <a:effectLst/>
              <a:latin typeface="+mn-ea"/>
              <a:ea typeface="+mn-ea"/>
              <a:cs typeface="+mn-cs"/>
            </a:rPr>
            <a:t>1.9</a:t>
          </a:r>
          <a:r>
            <a:rPr kumimoji="1" lang="ja-JP" altLang="ja-JP" sz="1050">
              <a:solidFill>
                <a:schemeClr val="dk1"/>
              </a:solidFill>
              <a:effectLst/>
              <a:latin typeface="+mn-ea"/>
              <a:ea typeface="+mn-ea"/>
              <a:cs typeface="+mn-cs"/>
            </a:rPr>
            <a:t>ポイント高い状況</a:t>
          </a:r>
          <a:r>
            <a:rPr kumimoji="1" lang="ja-JP" altLang="en-US" sz="1050">
              <a:solidFill>
                <a:schemeClr val="dk1"/>
              </a:solidFill>
              <a:effectLst/>
              <a:latin typeface="+mn-ea"/>
              <a:ea typeface="+mn-ea"/>
              <a:cs typeface="+mn-cs"/>
            </a:rPr>
            <a:t>ではあるものの年々その差は縮小傾向にある</a:t>
          </a:r>
          <a:r>
            <a:rPr kumimoji="1" lang="ja-JP" altLang="ja-JP" sz="1050">
              <a:solidFill>
                <a:schemeClr val="dk1"/>
              </a:solidFill>
              <a:effectLst/>
              <a:latin typeface="+mn-ea"/>
              <a:ea typeface="+mn-ea"/>
              <a:cs typeface="+mn-cs"/>
            </a:rPr>
            <a:t>。今後</a:t>
          </a:r>
          <a:r>
            <a:rPr kumimoji="1" lang="ja-JP" altLang="en-US" sz="1050">
              <a:solidFill>
                <a:schemeClr val="dk1"/>
              </a:solidFill>
              <a:effectLst/>
              <a:latin typeface="+mn-ea"/>
              <a:ea typeface="+mn-ea"/>
              <a:cs typeface="+mn-cs"/>
            </a:rPr>
            <a:t>、地場産業拠点施設整備</a:t>
          </a:r>
          <a:r>
            <a:rPr kumimoji="1" lang="ja-JP" altLang="ja-JP" sz="1050">
              <a:solidFill>
                <a:schemeClr val="dk1"/>
              </a:solidFill>
              <a:effectLst/>
              <a:latin typeface="+mn-ea"/>
              <a:ea typeface="+mn-ea"/>
              <a:cs typeface="+mn-cs"/>
            </a:rPr>
            <a:t>事業</a:t>
          </a:r>
          <a:r>
            <a:rPr kumimoji="1" lang="ja-JP" altLang="en-US" sz="1050">
              <a:solidFill>
                <a:schemeClr val="dk1"/>
              </a:solidFill>
              <a:effectLst/>
              <a:latin typeface="+mn-ea"/>
              <a:ea typeface="+mn-ea"/>
              <a:cs typeface="+mn-cs"/>
            </a:rPr>
            <a:t>や公営住宅建設、学校統廃合を大規模事業が</a:t>
          </a:r>
          <a:r>
            <a:rPr kumimoji="1" lang="ja-JP" altLang="ja-JP" sz="1050">
              <a:solidFill>
                <a:schemeClr val="dk1"/>
              </a:solidFill>
              <a:effectLst/>
              <a:latin typeface="+mn-ea"/>
              <a:ea typeface="+mn-ea"/>
              <a:cs typeface="+mn-cs"/>
            </a:rPr>
            <a:t>見込まれるため、計画的な事業実施と、公債費の平準化を図っていく。</a:t>
          </a:r>
          <a:endParaRPr lang="ja-JP" altLang="ja-JP" sz="105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79647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5394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79647</xdr:rowOff>
    </xdr:from>
    <xdr:to>
      <xdr:col>77</xdr:col>
      <xdr:colOff>44450</xdr:colOff>
      <xdr:row>41</xdr:row>
      <xdr:rowOff>127907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090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18506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573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18506</xdr:rowOff>
    </xdr:from>
    <xdr:to>
      <xdr:col>68</xdr:col>
      <xdr:colOff>152400</xdr:colOff>
      <xdr:row>42</xdr:row>
      <xdr:rowOff>46083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1940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69306</xdr:rowOff>
    </xdr:from>
    <xdr:to>
      <xdr:col>64</xdr:col>
      <xdr:colOff>152400</xdr:colOff>
      <xdr:row>40</xdr:row>
      <xdr:rowOff>170906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2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9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28847</xdr:rowOff>
    </xdr:from>
    <xdr:to>
      <xdr:col>77</xdr:col>
      <xdr:colOff>95250</xdr:colOff>
      <xdr:row>41</xdr:row>
      <xdr:rowOff>130447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115224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4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139156</xdr:rowOff>
    </xdr:from>
    <xdr:to>
      <xdr:col>68</xdr:col>
      <xdr:colOff>203200</xdr:colOff>
      <xdr:row>42</xdr:row>
      <xdr:rowOff>69306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54083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166733</xdr:rowOff>
    </xdr:from>
    <xdr:to>
      <xdr:col>64</xdr:col>
      <xdr:colOff>152400</xdr:colOff>
      <xdr:row>42</xdr:row>
      <xdr:rowOff>96883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81660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8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将来負担比率は発生していない。今後も特別会計事業を含め、事業の効率化を図りながら、将来負担比率の動向を注視し、財政運営の健全化を図っていく。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な要因として人事院勧告に基づく職員給与改定及び会計年度任用職員報酬の増額並びに会計年度任用職員への勤勉手当の支給開始が挙げられる。職員の人員配置において新規採用と退職者の不均衡の改善を目的としているが、会計年度任用職員数も増加傾向であるため、引き続き精査が必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ポイントの増となり、類似団体と比較すると</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ポイント高い状況にある。物価・人件費の高騰による委託料の増額が主な要因となっている。委託業務内容の精査によりコスト削減を図り</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を目標とする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133858</xdr:rowOff>
    </xdr:from>
    <xdr:to>
      <xdr:col>82</xdr:col>
      <xdr:colOff>107950</xdr:colOff>
      <xdr:row>15</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5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370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140716</xdr:rowOff>
    </xdr:from>
    <xdr:to>
      <xdr:col>73</xdr:col>
      <xdr:colOff>180975</xdr:colOff>
      <xdr:row>15</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10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140716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27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3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101346</xdr:rowOff>
    </xdr:from>
    <xdr:to>
      <xdr:col>82</xdr:col>
      <xdr:colOff>158750</xdr:colOff>
      <xdr:row>16</xdr:row>
      <xdr:rowOff>31496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73423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83058</xdr:rowOff>
    </xdr:from>
    <xdr:to>
      <xdr:col>78</xdr:col>
      <xdr:colOff>120650</xdr:colOff>
      <xdr:row>16</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169435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4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100855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89916</xdr:rowOff>
    </xdr:from>
    <xdr:to>
      <xdr:col>69</xdr:col>
      <xdr:colOff>142875</xdr:colOff>
      <xdr:row>15</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大幅減</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R2.7</a:t>
          </a:r>
          <a:r>
            <a:rPr kumimoji="1" lang="ja-JP" altLang="en-US" sz="1100">
              <a:solidFill>
                <a:schemeClr val="dk1"/>
              </a:solidFill>
              <a:effectLst/>
              <a:latin typeface="+mn-lt"/>
              <a:ea typeface="+mn-ea"/>
              <a:cs typeface="+mn-cs"/>
            </a:rPr>
            <a:t>豪雨災害からの復旧により災害復旧費の皆減</a:t>
          </a:r>
          <a:r>
            <a:rPr kumimoji="1" lang="ja-JP" altLang="ja-JP" sz="1100">
              <a:solidFill>
                <a:schemeClr val="dk1"/>
              </a:solidFill>
              <a:effectLst/>
              <a:latin typeface="+mn-lt"/>
              <a:ea typeface="+mn-ea"/>
              <a:cs typeface="+mn-cs"/>
            </a:rPr>
            <a:t>が主な要因であるが、今後ますます社会保障制度の経費が更に増大していくと予想されることから、更に事業の精査を行い改善に努めていく。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127000</xdr:rowOff>
    </xdr:from>
    <xdr:to>
      <xdr:col>24</xdr:col>
      <xdr:colOff>25400</xdr:colOff>
      <xdr:row>60</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138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1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41927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127000</xdr:rowOff>
    </xdr:from>
    <xdr:to>
      <xdr:col>24</xdr:col>
      <xdr:colOff>114300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318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146050</xdr:rowOff>
    </xdr:from>
    <xdr:to>
      <xdr:col>19</xdr:col>
      <xdr:colOff>187325</xdr:colOff>
      <xdr:row>61</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433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18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31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114300</xdr:rowOff>
    </xdr:from>
    <xdr:to>
      <xdr:col>11</xdr:col>
      <xdr:colOff>60325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60977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95250</xdr:rowOff>
    </xdr:from>
    <xdr:to>
      <xdr:col>20</xdr:col>
      <xdr:colOff>38100</xdr:colOff>
      <xdr:row>62</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減となっており、類似団体と比べると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公営企業会計の法適用化により繰出金が補助費へ移行したことによる。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056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1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01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8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大幅増</a:t>
          </a:r>
          <a:r>
            <a:rPr kumimoji="1" lang="ja-JP" altLang="ja-JP" sz="1100">
              <a:solidFill>
                <a:schemeClr val="dk1"/>
              </a:solidFill>
              <a:effectLst/>
              <a:latin typeface="+mn-lt"/>
              <a:ea typeface="+mn-ea"/>
              <a:cs typeface="+mn-cs"/>
            </a:rPr>
            <a:t>となり、類似団体と比べても</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ポイント高くなった。主に公営企業会計への繰出金の補助費移行が</a:t>
          </a:r>
          <a:r>
            <a:rPr kumimoji="1" lang="ja-JP" altLang="ja-JP" sz="1100">
              <a:solidFill>
                <a:schemeClr val="dk1"/>
              </a:solidFill>
              <a:effectLst/>
              <a:latin typeface="+mn-lt"/>
              <a:ea typeface="+mn-ea"/>
              <a:cs typeface="+mn-cs"/>
            </a:rPr>
            <a:t>要因と</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適切に補助金交付等をおこなっている状況となっている。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80328"/>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80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ポイントの増となったが、据置期間を終えた過疎対策事業債</a:t>
          </a:r>
          <a:r>
            <a:rPr kumimoji="1" lang="ja-JP" altLang="en-US" sz="1100">
              <a:solidFill>
                <a:schemeClr val="dk1"/>
              </a:solidFill>
              <a:effectLst/>
              <a:latin typeface="+mn-lt"/>
              <a:ea typeface="+mn-ea"/>
              <a:cs typeface="+mn-cs"/>
            </a:rPr>
            <a:t>及び緊急浚渫事業</a:t>
          </a:r>
          <a:r>
            <a:rPr kumimoji="1" lang="ja-JP" altLang="ja-JP" sz="1100">
              <a:solidFill>
                <a:schemeClr val="dk1"/>
              </a:solidFill>
              <a:effectLst/>
              <a:latin typeface="+mn-lt"/>
              <a:ea typeface="+mn-ea"/>
              <a:cs typeface="+mn-cs"/>
            </a:rPr>
            <a:t>の元金償還が始まったことによる増（</a:t>
          </a:r>
          <a:r>
            <a:rPr kumimoji="1" lang="en-US" altLang="ja-JP" sz="1100">
              <a:solidFill>
                <a:schemeClr val="dk1"/>
              </a:solidFill>
              <a:effectLst/>
              <a:latin typeface="+mn-lt"/>
              <a:ea typeface="+mn-ea"/>
              <a:cs typeface="+mn-cs"/>
            </a:rPr>
            <a:t>36,980</a:t>
          </a:r>
          <a:r>
            <a:rPr kumimoji="1" lang="ja-JP" altLang="ja-JP" sz="1100">
              <a:solidFill>
                <a:schemeClr val="dk1"/>
              </a:solidFill>
              <a:effectLst/>
              <a:latin typeface="+mn-lt"/>
              <a:ea typeface="+mn-ea"/>
              <a:cs typeface="+mn-cs"/>
            </a:rPr>
            <a:t>千円）が主な要因である。今後も起債事業の平準化を図り公債費の抑制に努める。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96520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11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0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と大幅に</a:t>
          </a:r>
          <a:r>
            <a:rPr kumimoji="1" lang="ja-JP" altLang="ja-JP" sz="1100">
              <a:solidFill>
                <a:schemeClr val="dk1"/>
              </a:solidFill>
              <a:effectLst/>
              <a:latin typeface="+mn-lt"/>
              <a:ea typeface="+mn-ea"/>
              <a:cs typeface="+mn-cs"/>
            </a:rPr>
            <a:t>増加し、類似団体と比べても</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ポイント上回っている状況にある。補助費、物件費、特別会計繰出金などの抑制に努め、更に事業の見直しを行い、健全な財政運営を目指す。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637261"/>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623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79</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909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79</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90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53357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134479</xdr:rowOff>
    </xdr:from>
    <xdr:to>
      <xdr:col>29</xdr:col>
      <xdr:colOff>127000</xdr:colOff>
      <xdr:row>18</xdr:row>
      <xdr:rowOff>36857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96754"/>
          <a:ext cx="647700" cy="73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36857</xdr:rowOff>
    </xdr:from>
    <xdr:to>
      <xdr:col>26</xdr:col>
      <xdr:colOff>50800</xdr:colOff>
      <xdr:row>18</xdr:row>
      <xdr:rowOff>60140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0582"/>
          <a:ext cx="698500" cy="2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60140</xdr:rowOff>
    </xdr:from>
    <xdr:to>
      <xdr:col>22</xdr:col>
      <xdr:colOff>114300</xdr:colOff>
      <xdr:row>18</xdr:row>
      <xdr:rowOff>68269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3865"/>
          <a:ext cx="698500" cy="8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68269</xdr:rowOff>
    </xdr:from>
    <xdr:to>
      <xdr:col>18</xdr:col>
      <xdr:colOff>177800</xdr:colOff>
      <xdr:row>18</xdr:row>
      <xdr:rowOff>82267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01994"/>
          <a:ext cx="698500" cy="13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50949</xdr:rowOff>
    </xdr:from>
    <xdr:to>
      <xdr:col>15</xdr:col>
      <xdr:colOff>101600</xdr:colOff>
      <xdr:row>17</xdr:row>
      <xdr:rowOff>152549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162726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83679</xdr:rowOff>
    </xdr:from>
    <xdr:to>
      <xdr:col>29</xdr:col>
      <xdr:colOff>177800</xdr:colOff>
      <xdr:row>18</xdr:row>
      <xdr:rowOff>13829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4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55756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1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157507</xdr:rowOff>
    </xdr:from>
    <xdr:to>
      <xdr:col>26</xdr:col>
      <xdr:colOff>101600</xdr:colOff>
      <xdr:row>18</xdr:row>
      <xdr:rowOff>87657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9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72434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9340</xdr:rowOff>
    </xdr:from>
    <xdr:to>
      <xdr:col>22</xdr:col>
      <xdr:colOff>165100</xdr:colOff>
      <xdr:row>18</xdr:row>
      <xdr:rowOff>110940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3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95717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17469</xdr:rowOff>
    </xdr:from>
    <xdr:to>
      <xdr:col>19</xdr:col>
      <xdr:colOff>38100</xdr:colOff>
      <xdr:row>18</xdr:row>
      <xdr:rowOff>119069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103846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31467</xdr:rowOff>
    </xdr:from>
    <xdr:to>
      <xdr:col>15</xdr:col>
      <xdr:colOff>101600</xdr:colOff>
      <xdr:row>18</xdr:row>
      <xdr:rowOff>133067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117844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134938</xdr:rowOff>
    </xdr:from>
    <xdr:to>
      <xdr:col>29</xdr:col>
      <xdr:colOff>127000</xdr:colOff>
      <xdr:row>36</xdr:row>
      <xdr:rowOff>143677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88188"/>
          <a:ext cx="647700" cy="8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128454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81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134938</xdr:rowOff>
    </xdr:from>
    <xdr:to>
      <xdr:col>26</xdr:col>
      <xdr:colOff>50800</xdr:colOff>
      <xdr:row>36</xdr:row>
      <xdr:rowOff>148894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88188"/>
          <a:ext cx="698500" cy="1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89161</xdr:rowOff>
    </xdr:from>
    <xdr:to>
      <xdr:col>22</xdr:col>
      <xdr:colOff>114300</xdr:colOff>
      <xdr:row>36</xdr:row>
      <xdr:rowOff>148894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42411"/>
          <a:ext cx="698500" cy="59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89161</xdr:rowOff>
    </xdr:from>
    <xdr:to>
      <xdr:col>18</xdr:col>
      <xdr:colOff>177800</xdr:colOff>
      <xdr:row>36</xdr:row>
      <xdr:rowOff>114107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42411"/>
          <a:ext cx="6985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91716</xdr:rowOff>
    </xdr:from>
    <xdr:to>
      <xdr:col>15</xdr:col>
      <xdr:colOff>101600</xdr:colOff>
      <xdr:row>37</xdr:row>
      <xdr:rowOff>21866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1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92877</xdr:rowOff>
    </xdr:from>
    <xdr:to>
      <xdr:col>29</xdr:col>
      <xdr:colOff>177800</xdr:colOff>
      <xdr:row>37</xdr:row>
      <xdr:rowOff>23027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4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280854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9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84138</xdr:rowOff>
    </xdr:from>
    <xdr:to>
      <xdr:col>26</xdr:col>
      <xdr:colOff>101600</xdr:colOff>
      <xdr:row>37</xdr:row>
      <xdr:rowOff>14288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3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195915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0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98094</xdr:rowOff>
    </xdr:from>
    <xdr:to>
      <xdr:col>22</xdr:col>
      <xdr:colOff>165100</xdr:colOff>
      <xdr:row>37</xdr:row>
      <xdr:rowOff>28244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5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209871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2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38361</xdr:rowOff>
    </xdr:from>
    <xdr:to>
      <xdr:col>19</xdr:col>
      <xdr:colOff>38100</xdr:colOff>
      <xdr:row>36</xdr:row>
      <xdr:rowOff>139961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9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150138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63307</xdr:rowOff>
    </xdr:from>
    <xdr:to>
      <xdr:col>15</xdr:col>
      <xdr:colOff>101600</xdr:colOff>
      <xdr:row>36</xdr:row>
      <xdr:rowOff>164907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1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175084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150536</xdr:rowOff>
    </xdr:from>
    <xdr:to>
      <xdr:col>24</xdr:col>
      <xdr:colOff>63500</xdr:colOff>
      <xdr:row>37</xdr:row>
      <xdr:rowOff>57453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2736"/>
          <a:ext cx="838200" cy="7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57453</xdr:rowOff>
    </xdr:from>
    <xdr:to>
      <xdr:col>19</xdr:col>
      <xdr:colOff>177800</xdr:colOff>
      <xdr:row>37</xdr:row>
      <xdr:rowOff>66458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1103"/>
          <a:ext cx="8890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63260</xdr:rowOff>
    </xdr:from>
    <xdr:to>
      <xdr:col>15</xdr:col>
      <xdr:colOff>50800</xdr:colOff>
      <xdr:row>37</xdr:row>
      <xdr:rowOff>66458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6910"/>
          <a:ext cx="889000" cy="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63260</xdr:rowOff>
    </xdr:from>
    <xdr:to>
      <xdr:col>10</xdr:col>
      <xdr:colOff>114300</xdr:colOff>
      <xdr:row>37</xdr:row>
      <xdr:rowOff>76090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6910"/>
          <a:ext cx="8890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81093</xdr:rowOff>
    </xdr:from>
    <xdr:to>
      <xdr:col>6</xdr:col>
      <xdr:colOff>38100</xdr:colOff>
      <xdr:row>37</xdr:row>
      <xdr:rowOff>11243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27770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99736</xdr:rowOff>
    </xdr:from>
    <xdr:to>
      <xdr:col>24</xdr:col>
      <xdr:colOff>114300</xdr:colOff>
      <xdr:row>37</xdr:row>
      <xdr:rowOff>29886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78163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6653</xdr:rowOff>
    </xdr:from>
    <xdr:to>
      <xdr:col>20</xdr:col>
      <xdr:colOff>38100</xdr:colOff>
      <xdr:row>37</xdr:row>
      <xdr:rowOff>108253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99380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15658</xdr:rowOff>
    </xdr:from>
    <xdr:to>
      <xdr:col>15</xdr:col>
      <xdr:colOff>101600</xdr:colOff>
      <xdr:row>37</xdr:row>
      <xdr:rowOff>117258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108385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12460</xdr:rowOff>
    </xdr:from>
    <xdr:to>
      <xdr:col>10</xdr:col>
      <xdr:colOff>165100</xdr:colOff>
      <xdr:row>37</xdr:row>
      <xdr:rowOff>114060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105187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4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25290</xdr:rowOff>
    </xdr:from>
    <xdr:to>
      <xdr:col>6</xdr:col>
      <xdr:colOff>38100</xdr:colOff>
      <xdr:row>37</xdr:row>
      <xdr:rowOff>126890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118017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106158</xdr:rowOff>
    </xdr:from>
    <xdr:to>
      <xdr:col>24</xdr:col>
      <xdr:colOff>63500</xdr:colOff>
      <xdr:row>57</xdr:row>
      <xdr:rowOff>140193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8808"/>
          <a:ext cx="8382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140193</xdr:rowOff>
    </xdr:from>
    <xdr:to>
      <xdr:col>19</xdr:col>
      <xdr:colOff>177800</xdr:colOff>
      <xdr:row>57</xdr:row>
      <xdr:rowOff>166405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2843"/>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141049</xdr:rowOff>
    </xdr:from>
    <xdr:to>
      <xdr:col>15</xdr:col>
      <xdr:colOff>50800</xdr:colOff>
      <xdr:row>57</xdr:row>
      <xdr:rowOff>166405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3699"/>
          <a:ext cx="8890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131870</xdr:rowOff>
    </xdr:from>
    <xdr:to>
      <xdr:col>10</xdr:col>
      <xdr:colOff>114300</xdr:colOff>
      <xdr:row>57</xdr:row>
      <xdr:rowOff>141049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4520"/>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25534</xdr:rowOff>
    </xdr:from>
    <xdr:to>
      <xdr:col>6</xdr:col>
      <xdr:colOff>38100</xdr:colOff>
      <xdr:row>57</xdr:row>
      <xdr:rowOff>127134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55358</xdr:rowOff>
    </xdr:from>
    <xdr:to>
      <xdr:col>24</xdr:col>
      <xdr:colOff>114300</xdr:colOff>
      <xdr:row>57</xdr:row>
      <xdr:rowOff>156958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33785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89393</xdr:rowOff>
    </xdr:from>
    <xdr:to>
      <xdr:col>20</xdr:col>
      <xdr:colOff>38100</xdr:colOff>
      <xdr:row>58</xdr:row>
      <xdr:rowOff>19543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5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115605</xdr:rowOff>
    </xdr:from>
    <xdr:to>
      <xdr:col>15</xdr:col>
      <xdr:colOff>101600</xdr:colOff>
      <xdr:row>58</xdr:row>
      <xdr:rowOff>45755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36882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8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90249</xdr:rowOff>
    </xdr:from>
    <xdr:to>
      <xdr:col>10</xdr:col>
      <xdr:colOff>165100</xdr:colOff>
      <xdr:row>58</xdr:row>
      <xdr:rowOff>20399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81070</xdr:rowOff>
    </xdr:from>
    <xdr:to>
      <xdr:col>6</xdr:col>
      <xdr:colOff>38100</xdr:colOff>
      <xdr:row>58</xdr:row>
      <xdr:rowOff>11220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2347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151459</xdr:rowOff>
    </xdr:from>
    <xdr:to>
      <xdr:col>24</xdr:col>
      <xdr:colOff>63500</xdr:colOff>
      <xdr:row>78</xdr:row>
      <xdr:rowOff>53426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3109"/>
          <a:ext cx="8382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151459</xdr:rowOff>
    </xdr:from>
    <xdr:to>
      <xdr:col>19</xdr:col>
      <xdr:colOff>177800</xdr:colOff>
      <xdr:row>77</xdr:row>
      <xdr:rowOff>154925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3109"/>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154925</xdr:rowOff>
    </xdr:from>
    <xdr:to>
      <xdr:col>15</xdr:col>
      <xdr:colOff>50800</xdr:colOff>
      <xdr:row>78</xdr:row>
      <xdr:rowOff>92325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56575"/>
          <a:ext cx="889000" cy="10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92325</xdr:rowOff>
    </xdr:from>
    <xdr:to>
      <xdr:col>10</xdr:col>
      <xdr:colOff>114300</xdr:colOff>
      <xdr:row>78</xdr:row>
      <xdr:rowOff>97354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542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132764</xdr:rowOff>
    </xdr:from>
    <xdr:to>
      <xdr:col>6</xdr:col>
      <xdr:colOff>38100</xdr:colOff>
      <xdr:row>77</xdr:row>
      <xdr:rowOff>62914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79441</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2626</xdr:rowOff>
    </xdr:from>
    <xdr:to>
      <xdr:col>24</xdr:col>
      <xdr:colOff>114300</xdr:colOff>
      <xdr:row>78</xdr:row>
      <xdr:rowOff>104226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89003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100659</xdr:rowOff>
    </xdr:from>
    <xdr:to>
      <xdr:col>20</xdr:col>
      <xdr:colOff>38100</xdr:colOff>
      <xdr:row>78</xdr:row>
      <xdr:rowOff>30809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21936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9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104125</xdr:rowOff>
    </xdr:from>
    <xdr:to>
      <xdr:col>15</xdr:col>
      <xdr:colOff>101600</xdr:colOff>
      <xdr:row>78</xdr:row>
      <xdr:rowOff>34275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25402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9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41525</xdr:rowOff>
    </xdr:from>
    <xdr:to>
      <xdr:col>10</xdr:col>
      <xdr:colOff>165100</xdr:colOff>
      <xdr:row>78</xdr:row>
      <xdr:rowOff>143125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46554</xdr:rowOff>
    </xdr:from>
    <xdr:to>
      <xdr:col>6</xdr:col>
      <xdr:colOff>38100</xdr:colOff>
      <xdr:row>78</xdr:row>
      <xdr:rowOff>148154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7993</xdr:rowOff>
    </xdr:from>
    <xdr:to>
      <xdr:col>24</xdr:col>
      <xdr:colOff>63500</xdr:colOff>
      <xdr:row>91</xdr:row>
      <xdr:rowOff>135378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09943"/>
          <a:ext cx="838200" cy="12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135378</xdr:rowOff>
    </xdr:from>
    <xdr:to>
      <xdr:col>19</xdr:col>
      <xdr:colOff>177800</xdr:colOff>
      <xdr:row>91</xdr:row>
      <xdr:rowOff>168514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37328"/>
          <a:ext cx="8890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86708</xdr:rowOff>
    </xdr:from>
    <xdr:to>
      <xdr:col>15</xdr:col>
      <xdr:colOff>50800</xdr:colOff>
      <xdr:row>91</xdr:row>
      <xdr:rowOff>168514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517208"/>
          <a:ext cx="8890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86708</xdr:rowOff>
    </xdr:from>
    <xdr:to>
      <xdr:col>10</xdr:col>
      <xdr:colOff>114300</xdr:colOff>
      <xdr:row>92</xdr:row>
      <xdr:rowOff>102068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517208"/>
          <a:ext cx="889000" cy="3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109365</xdr:rowOff>
    </xdr:from>
    <xdr:to>
      <xdr:col>6</xdr:col>
      <xdr:colOff>38100</xdr:colOff>
      <xdr:row>97</xdr:row>
      <xdr:rowOff>39515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30642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128643</xdr:rowOff>
    </xdr:from>
    <xdr:to>
      <xdr:col>24</xdr:col>
      <xdr:colOff>114300</xdr:colOff>
      <xdr:row>91</xdr:row>
      <xdr:rowOff>58793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64307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9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84578</xdr:rowOff>
    </xdr:from>
    <xdr:to>
      <xdr:col>20</xdr:col>
      <xdr:colOff>38100</xdr:colOff>
      <xdr:row>92</xdr:row>
      <xdr:rowOff>14728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31255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6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117714</xdr:rowOff>
    </xdr:from>
    <xdr:to>
      <xdr:col>15</xdr:col>
      <xdr:colOff>101600</xdr:colOff>
      <xdr:row>92</xdr:row>
      <xdr:rowOff>47864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64391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35908</xdr:rowOff>
    </xdr:from>
    <xdr:to>
      <xdr:col>10</xdr:col>
      <xdr:colOff>165100</xdr:colOff>
      <xdr:row>90</xdr:row>
      <xdr:rowOff>137508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4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154035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24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51268</xdr:rowOff>
    </xdr:from>
    <xdr:to>
      <xdr:col>6</xdr:col>
      <xdr:colOff>38100</xdr:colOff>
      <xdr:row>92</xdr:row>
      <xdr:rowOff>152868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169395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59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6243</xdr:rowOff>
    </xdr:from>
    <xdr:to>
      <xdr:col>55</xdr:col>
      <xdr:colOff>0</xdr:colOff>
      <xdr:row>36</xdr:row>
      <xdr:rowOff>159673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8443"/>
          <a:ext cx="8382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128117</xdr:rowOff>
    </xdr:from>
    <xdr:to>
      <xdr:col>50</xdr:col>
      <xdr:colOff>114300</xdr:colOff>
      <xdr:row>36</xdr:row>
      <xdr:rowOff>159673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00317"/>
          <a:ext cx="889000" cy="3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128117</xdr:rowOff>
    </xdr:from>
    <xdr:to>
      <xdr:col>45</xdr:col>
      <xdr:colOff>177800</xdr:colOff>
      <xdr:row>37</xdr:row>
      <xdr:rowOff>31890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00317"/>
          <a:ext cx="889000" cy="7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155039</xdr:rowOff>
    </xdr:from>
    <xdr:to>
      <xdr:col>41</xdr:col>
      <xdr:colOff>50800</xdr:colOff>
      <xdr:row>37</xdr:row>
      <xdr:rowOff>31890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5789"/>
          <a:ext cx="889000" cy="2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4005</xdr:rowOff>
    </xdr:from>
    <xdr:to>
      <xdr:col>36</xdr:col>
      <xdr:colOff>165100</xdr:colOff>
      <xdr:row>34</xdr:row>
      <xdr:rowOff>105605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122132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126893</xdr:rowOff>
    </xdr:from>
    <xdr:to>
      <xdr:col>55</xdr:col>
      <xdr:colOff>50800</xdr:colOff>
      <xdr:row>36</xdr:row>
      <xdr:rowOff>57043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105320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0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108873</xdr:rowOff>
    </xdr:from>
    <xdr:to>
      <xdr:col>50</xdr:col>
      <xdr:colOff>165100</xdr:colOff>
      <xdr:row>37</xdr:row>
      <xdr:rowOff>39023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30150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7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77317</xdr:rowOff>
    </xdr:from>
    <xdr:to>
      <xdr:col>46</xdr:col>
      <xdr:colOff>38100</xdr:colOff>
      <xdr:row>37</xdr:row>
      <xdr:rowOff>7467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170044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4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152540</xdr:rowOff>
    </xdr:from>
    <xdr:to>
      <xdr:col>41</xdr:col>
      <xdr:colOff>101600</xdr:colOff>
      <xdr:row>37</xdr:row>
      <xdr:rowOff>82690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73817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1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104239</xdr:rowOff>
    </xdr:from>
    <xdr:to>
      <xdr:col>36</xdr:col>
      <xdr:colOff>165100</xdr:colOff>
      <xdr:row>36</xdr:row>
      <xdr:rowOff>34389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25516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142043</xdr:rowOff>
    </xdr:from>
    <xdr:to>
      <xdr:col>55</xdr:col>
      <xdr:colOff>0</xdr:colOff>
      <xdr:row>58</xdr:row>
      <xdr:rowOff>169851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86143"/>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152435</xdr:rowOff>
    </xdr:from>
    <xdr:to>
      <xdr:col>50</xdr:col>
      <xdr:colOff>114300</xdr:colOff>
      <xdr:row>58</xdr:row>
      <xdr:rowOff>169851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96535"/>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152435</xdr:rowOff>
    </xdr:from>
    <xdr:to>
      <xdr:col>45</xdr:col>
      <xdr:colOff>177800</xdr:colOff>
      <xdr:row>59</xdr:row>
      <xdr:rowOff>26113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96535"/>
          <a:ext cx="889000" cy="4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4143</xdr:rowOff>
    </xdr:from>
    <xdr:to>
      <xdr:col>41</xdr:col>
      <xdr:colOff>50800</xdr:colOff>
      <xdr:row>59</xdr:row>
      <xdr:rowOff>26113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19693"/>
          <a:ext cx="8890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50405</xdr:rowOff>
    </xdr:from>
    <xdr:to>
      <xdr:col>36</xdr:col>
      <xdr:colOff>165100</xdr:colOff>
      <xdr:row>58</xdr:row>
      <xdr:rowOff>152005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168532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91243</xdr:rowOff>
    </xdr:from>
    <xdr:to>
      <xdr:col>55</xdr:col>
      <xdr:colOff>50800</xdr:colOff>
      <xdr:row>59</xdr:row>
      <xdr:rowOff>21393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119051</xdr:rowOff>
    </xdr:from>
    <xdr:to>
      <xdr:col>50</xdr:col>
      <xdr:colOff>165100</xdr:colOff>
      <xdr:row>59</xdr:row>
      <xdr:rowOff>49201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40328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101635</xdr:rowOff>
    </xdr:from>
    <xdr:to>
      <xdr:col>46</xdr:col>
      <xdr:colOff>38100</xdr:colOff>
      <xdr:row>59</xdr:row>
      <xdr:rowOff>31785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22912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146763</xdr:rowOff>
    </xdr:from>
    <xdr:to>
      <xdr:col>41</xdr:col>
      <xdr:colOff>101600</xdr:colOff>
      <xdr:row>59</xdr:row>
      <xdr:rowOff>76913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68040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124793</xdr:rowOff>
    </xdr:from>
    <xdr:to>
      <xdr:col>36</xdr:col>
      <xdr:colOff>165100</xdr:colOff>
      <xdr:row>59</xdr:row>
      <xdr:rowOff>54943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46070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6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75186</xdr:rowOff>
    </xdr:from>
    <xdr:to>
      <xdr:col>55</xdr:col>
      <xdr:colOff>0</xdr:colOff>
      <xdr:row>78</xdr:row>
      <xdr:rowOff>112020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48286"/>
          <a:ext cx="8382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112020</xdr:rowOff>
    </xdr:from>
    <xdr:to>
      <xdr:col>50</xdr:col>
      <xdr:colOff>114300</xdr:colOff>
      <xdr:row>78</xdr:row>
      <xdr:rowOff>128553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5120"/>
          <a:ext cx="889000" cy="1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117983</xdr:rowOff>
    </xdr:from>
    <xdr:to>
      <xdr:col>45</xdr:col>
      <xdr:colOff>177800</xdr:colOff>
      <xdr:row>78</xdr:row>
      <xdr:rowOff>128553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91083"/>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103605</xdr:rowOff>
    </xdr:from>
    <xdr:to>
      <xdr:col>41</xdr:col>
      <xdr:colOff>50800</xdr:colOff>
      <xdr:row>78</xdr:row>
      <xdr:rowOff>117983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76705"/>
          <a:ext cx="889000" cy="1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78408</xdr:rowOff>
    </xdr:from>
    <xdr:to>
      <xdr:col>36</xdr:col>
      <xdr:colOff>165100</xdr:colOff>
      <xdr:row>78</xdr:row>
      <xdr:rowOff>8558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24386</xdr:rowOff>
    </xdr:from>
    <xdr:to>
      <xdr:col>55</xdr:col>
      <xdr:colOff>50800</xdr:colOff>
      <xdr:row>78</xdr:row>
      <xdr:rowOff>125986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9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110763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61220</xdr:rowOff>
    </xdr:from>
    <xdr:to>
      <xdr:col>50</xdr:col>
      <xdr:colOff>165100</xdr:colOff>
      <xdr:row>78</xdr:row>
      <xdr:rowOff>162820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153947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77753</xdr:rowOff>
    </xdr:from>
    <xdr:to>
      <xdr:col>46</xdr:col>
      <xdr:colOff>38100</xdr:colOff>
      <xdr:row>79</xdr:row>
      <xdr:rowOff>7903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170480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67183</xdr:rowOff>
    </xdr:from>
    <xdr:to>
      <xdr:col>41</xdr:col>
      <xdr:colOff>101600</xdr:colOff>
      <xdr:row>78</xdr:row>
      <xdr:rowOff>168783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52805</xdr:rowOff>
    </xdr:from>
    <xdr:to>
      <xdr:col>36</xdr:col>
      <xdr:colOff>165100</xdr:colOff>
      <xdr:row>78</xdr:row>
      <xdr:rowOff>154405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145532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1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37148</xdr:rowOff>
    </xdr:from>
    <xdr:to>
      <xdr:col>55</xdr:col>
      <xdr:colOff>0</xdr:colOff>
      <xdr:row>97</xdr:row>
      <xdr:rowOff>79167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67798"/>
          <a:ext cx="8382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68556</xdr:rowOff>
    </xdr:from>
    <xdr:to>
      <xdr:col>50</xdr:col>
      <xdr:colOff>114300</xdr:colOff>
      <xdr:row>97</xdr:row>
      <xdr:rowOff>79167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99206"/>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68556</xdr:rowOff>
    </xdr:from>
    <xdr:to>
      <xdr:col>45</xdr:col>
      <xdr:colOff>177800</xdr:colOff>
      <xdr:row>98</xdr:row>
      <xdr:rowOff>53955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99206"/>
          <a:ext cx="889000" cy="1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112494</xdr:rowOff>
    </xdr:from>
    <xdr:to>
      <xdr:col>41</xdr:col>
      <xdr:colOff>50800</xdr:colOff>
      <xdr:row>98</xdr:row>
      <xdr:rowOff>53955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43144"/>
          <a:ext cx="889000" cy="1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20532</xdr:rowOff>
    </xdr:from>
    <xdr:to>
      <xdr:col>36</xdr:col>
      <xdr:colOff>165100</xdr:colOff>
      <xdr:row>96</xdr:row>
      <xdr:rowOff>122132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138659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25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157798</xdr:rowOff>
    </xdr:from>
    <xdr:to>
      <xdr:col>55</xdr:col>
      <xdr:colOff>50800</xdr:colOff>
      <xdr:row>97</xdr:row>
      <xdr:rowOff>87948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136225</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28367</xdr:rowOff>
    </xdr:from>
    <xdr:to>
      <xdr:col>50</xdr:col>
      <xdr:colOff>165100</xdr:colOff>
      <xdr:row>97</xdr:row>
      <xdr:rowOff>129967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121094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17756</xdr:rowOff>
    </xdr:from>
    <xdr:to>
      <xdr:col>46</xdr:col>
      <xdr:colOff>38100</xdr:colOff>
      <xdr:row>97</xdr:row>
      <xdr:rowOff>119356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110483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74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3155</xdr:rowOff>
    </xdr:from>
    <xdr:to>
      <xdr:col>41</xdr:col>
      <xdr:colOff>101600</xdr:colOff>
      <xdr:row>98</xdr:row>
      <xdr:rowOff>104755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95882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9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61694</xdr:rowOff>
    </xdr:from>
    <xdr:to>
      <xdr:col>36</xdr:col>
      <xdr:colOff>165100</xdr:colOff>
      <xdr:row>97</xdr:row>
      <xdr:rowOff>163294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154421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39341</xdr:rowOff>
    </xdr:from>
    <xdr:to>
      <xdr:col>85</xdr:col>
      <xdr:colOff>127000</xdr:colOff>
      <xdr:row>33</xdr:row>
      <xdr:rowOff>78206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697191"/>
          <a:ext cx="838200" cy="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19866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3748</xdr:rowOff>
    </xdr:from>
    <xdr:to>
      <xdr:col>81</xdr:col>
      <xdr:colOff>50800</xdr:colOff>
      <xdr:row>33</xdr:row>
      <xdr:rowOff>78206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661598"/>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111409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6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139540</xdr:rowOff>
    </xdr:from>
    <xdr:to>
      <xdr:col>76</xdr:col>
      <xdr:colOff>114300</xdr:colOff>
      <xdr:row>33</xdr:row>
      <xdr:rowOff>3748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625940"/>
          <a:ext cx="8890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132806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139540</xdr:rowOff>
    </xdr:from>
    <xdr:to>
      <xdr:col>71</xdr:col>
      <xdr:colOff>177800</xdr:colOff>
      <xdr:row>35</xdr:row>
      <xdr:rowOff>163185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625940"/>
          <a:ext cx="889000" cy="53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134028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159991</xdr:rowOff>
    </xdr:from>
    <xdr:to>
      <xdr:col>85</xdr:col>
      <xdr:colOff>177800</xdr:colOff>
      <xdr:row>33</xdr:row>
      <xdr:rowOff>90141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6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11418</xdr:rowOff>
    </xdr:from>
    <xdr:ext cx="599010"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4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27406</xdr:rowOff>
    </xdr:from>
    <xdr:to>
      <xdr:col>81</xdr:col>
      <xdr:colOff>101600</xdr:colOff>
      <xdr:row>33</xdr:row>
      <xdr:rowOff>129006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6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145533</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181795" y="54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124398</xdr:rowOff>
    </xdr:from>
    <xdr:to>
      <xdr:col>76</xdr:col>
      <xdr:colOff>165100</xdr:colOff>
      <xdr:row>33</xdr:row>
      <xdr:rowOff>54548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6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71075</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538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88740</xdr:rowOff>
    </xdr:from>
    <xdr:to>
      <xdr:col>72</xdr:col>
      <xdr:colOff>38100</xdr:colOff>
      <xdr:row>33</xdr:row>
      <xdr:rowOff>18890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5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35417</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35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112385</xdr:rowOff>
    </xdr:from>
    <xdr:to>
      <xdr:col>67</xdr:col>
      <xdr:colOff>101600</xdr:colOff>
      <xdr:row>36</xdr:row>
      <xdr:rowOff>42535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59062</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8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50059</xdr:rowOff>
    </xdr:from>
    <xdr:to>
      <xdr:col>85</xdr:col>
      <xdr:colOff>127000</xdr:colOff>
      <xdr:row>77</xdr:row>
      <xdr:rowOff>66294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251709"/>
          <a:ext cx="8382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66294</xdr:rowOff>
    </xdr:from>
    <xdr:to>
      <xdr:col>81</xdr:col>
      <xdr:colOff>50800</xdr:colOff>
      <xdr:row>77</xdr:row>
      <xdr:rowOff>81263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67944"/>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55308</xdr:rowOff>
    </xdr:from>
    <xdr:to>
      <xdr:col>76</xdr:col>
      <xdr:colOff>114300</xdr:colOff>
      <xdr:row>77</xdr:row>
      <xdr:rowOff>81263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256958"/>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55308</xdr:rowOff>
    </xdr:from>
    <xdr:to>
      <xdr:col>71</xdr:col>
      <xdr:colOff>177800</xdr:colOff>
      <xdr:row>77</xdr:row>
      <xdr:rowOff>71462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56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88548</xdr:rowOff>
    </xdr:from>
    <xdr:to>
      <xdr:col>67</xdr:col>
      <xdr:colOff>101600</xdr:colOff>
      <xdr:row>77</xdr:row>
      <xdr:rowOff>18698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35225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170709</xdr:rowOff>
    </xdr:from>
    <xdr:to>
      <xdr:col>85</xdr:col>
      <xdr:colOff>177800</xdr:colOff>
      <xdr:row>77</xdr:row>
      <xdr:rowOff>100859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0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149136</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15494</xdr:rowOff>
    </xdr:from>
    <xdr:to>
      <xdr:col>81</xdr:col>
      <xdr:colOff>101600</xdr:colOff>
      <xdr:row>77</xdr:row>
      <xdr:rowOff>117094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108221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30463</xdr:rowOff>
    </xdr:from>
    <xdr:to>
      <xdr:col>76</xdr:col>
      <xdr:colOff>165100</xdr:colOff>
      <xdr:row>77</xdr:row>
      <xdr:rowOff>132063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123190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332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4508</xdr:rowOff>
    </xdr:from>
    <xdr:to>
      <xdr:col>72</xdr:col>
      <xdr:colOff>38100</xdr:colOff>
      <xdr:row>77</xdr:row>
      <xdr:rowOff>106108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97235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2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20662</xdr:rowOff>
    </xdr:from>
    <xdr:to>
      <xdr:col>67</xdr:col>
      <xdr:colOff>101600</xdr:colOff>
      <xdr:row>77</xdr:row>
      <xdr:rowOff>122262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113389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142979</xdr:rowOff>
    </xdr:from>
    <xdr:to>
      <xdr:col>85</xdr:col>
      <xdr:colOff>127000</xdr:colOff>
      <xdr:row>96</xdr:row>
      <xdr:rowOff>165441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02179"/>
          <a:ext cx="838200" cy="2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165441</xdr:rowOff>
    </xdr:from>
    <xdr:to>
      <xdr:col>81</xdr:col>
      <xdr:colOff>50800</xdr:colOff>
      <xdr:row>97</xdr:row>
      <xdr:rowOff>76119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24641"/>
          <a:ext cx="889000" cy="8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31076</xdr:rowOff>
    </xdr:from>
    <xdr:to>
      <xdr:col>76</xdr:col>
      <xdr:colOff>114300</xdr:colOff>
      <xdr:row>97</xdr:row>
      <xdr:rowOff>76119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61726"/>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31076</xdr:rowOff>
    </xdr:from>
    <xdr:to>
      <xdr:col>71</xdr:col>
      <xdr:colOff>177800</xdr:colOff>
      <xdr:row>97</xdr:row>
      <xdr:rowOff>140511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61726"/>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76411</xdr:rowOff>
    </xdr:from>
    <xdr:to>
      <xdr:col>67</xdr:col>
      <xdr:colOff>101600</xdr:colOff>
      <xdr:row>98</xdr:row>
      <xdr:rowOff>6561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23088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92179</xdr:rowOff>
    </xdr:from>
    <xdr:to>
      <xdr:col>85</xdr:col>
      <xdr:colOff>177800</xdr:colOff>
      <xdr:row>97</xdr:row>
      <xdr:rowOff>22329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115056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0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114641</xdr:rowOff>
    </xdr:from>
    <xdr:to>
      <xdr:col>81</xdr:col>
      <xdr:colOff>101600</xdr:colOff>
      <xdr:row>97</xdr:row>
      <xdr:rowOff>44791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61318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4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25319</xdr:rowOff>
    </xdr:from>
    <xdr:to>
      <xdr:col>76</xdr:col>
      <xdr:colOff>165100</xdr:colOff>
      <xdr:row>97</xdr:row>
      <xdr:rowOff>126919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118046</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74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151726</xdr:rowOff>
    </xdr:from>
    <xdr:to>
      <xdr:col>72</xdr:col>
      <xdr:colOff>38100</xdr:colOff>
      <xdr:row>97</xdr:row>
      <xdr:rowOff>81876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73003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70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89711</xdr:rowOff>
    </xdr:from>
    <xdr:to>
      <xdr:col>67</xdr:col>
      <xdr:colOff>101600</xdr:colOff>
      <xdr:row>98</xdr:row>
      <xdr:rowOff>19861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32001</xdr:rowOff>
    </xdr:from>
    <xdr:to>
      <xdr:col>98</xdr:col>
      <xdr:colOff>38100</xdr:colOff>
      <xdr:row>38</xdr:row>
      <xdr:rowOff>133601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150129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2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103558</xdr:rowOff>
    </xdr:from>
    <xdr:to>
      <xdr:col>116</xdr:col>
      <xdr:colOff>63500</xdr:colOff>
      <xdr:row>58</xdr:row>
      <xdr:rowOff>104222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47658"/>
          <a:ext cx="8382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104222</xdr:rowOff>
    </xdr:from>
    <xdr:to>
      <xdr:col>111</xdr:col>
      <xdr:colOff>177800</xdr:colOff>
      <xdr:row>58</xdr:row>
      <xdr:rowOff>104815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48322"/>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104815</xdr:rowOff>
    </xdr:from>
    <xdr:to>
      <xdr:col>107</xdr:col>
      <xdr:colOff>50800</xdr:colOff>
      <xdr:row>58</xdr:row>
      <xdr:rowOff>105525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4891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94711</xdr:rowOff>
    </xdr:from>
    <xdr:to>
      <xdr:col>102</xdr:col>
      <xdr:colOff>114300</xdr:colOff>
      <xdr:row>58</xdr:row>
      <xdr:rowOff>105525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38811"/>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74247</xdr:rowOff>
    </xdr:from>
    <xdr:to>
      <xdr:col>98</xdr:col>
      <xdr:colOff>38100</xdr:colOff>
      <xdr:row>58</xdr:row>
      <xdr:rowOff>4397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20924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52758</xdr:rowOff>
    </xdr:from>
    <xdr:to>
      <xdr:col>116</xdr:col>
      <xdr:colOff>114300</xdr:colOff>
      <xdr:row>58</xdr:row>
      <xdr:rowOff>154358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139135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1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53422</xdr:rowOff>
    </xdr:from>
    <xdr:to>
      <xdr:col>112</xdr:col>
      <xdr:colOff>38100</xdr:colOff>
      <xdr:row>58</xdr:row>
      <xdr:rowOff>155022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146149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54015</xdr:rowOff>
    </xdr:from>
    <xdr:to>
      <xdr:col>107</xdr:col>
      <xdr:colOff>101600</xdr:colOff>
      <xdr:row>58</xdr:row>
      <xdr:rowOff>155615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146742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54725</xdr:rowOff>
    </xdr:from>
    <xdr:to>
      <xdr:col>102</xdr:col>
      <xdr:colOff>165100</xdr:colOff>
      <xdr:row>58</xdr:row>
      <xdr:rowOff>156325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147452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43911</xdr:rowOff>
    </xdr:from>
    <xdr:to>
      <xdr:col>98</xdr:col>
      <xdr:colOff>38100</xdr:colOff>
      <xdr:row>58</xdr:row>
      <xdr:rowOff>145511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77314</xdr:rowOff>
    </xdr:from>
    <xdr:to>
      <xdr:col>116</xdr:col>
      <xdr:colOff>63500</xdr:colOff>
      <xdr:row>76</xdr:row>
      <xdr:rowOff>27316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21714"/>
          <a:ext cx="838200" cy="63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64501</xdr:rowOff>
    </xdr:from>
    <xdr:to>
      <xdr:col>111</xdr:col>
      <xdr:colOff>177800</xdr:colOff>
      <xdr:row>72</xdr:row>
      <xdr:rowOff>77314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408901"/>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115610</xdr:rowOff>
    </xdr:from>
    <xdr:to>
      <xdr:col>107</xdr:col>
      <xdr:colOff>50800</xdr:colOff>
      <xdr:row>72</xdr:row>
      <xdr:rowOff>64501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288560"/>
          <a:ext cx="889000" cy="1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115610</xdr:rowOff>
    </xdr:from>
    <xdr:to>
      <xdr:col>102</xdr:col>
      <xdr:colOff>114300</xdr:colOff>
      <xdr:row>71</xdr:row>
      <xdr:rowOff>145165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88560"/>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24642</xdr:rowOff>
    </xdr:from>
    <xdr:to>
      <xdr:col>98</xdr:col>
      <xdr:colOff>38100</xdr:colOff>
      <xdr:row>72</xdr:row>
      <xdr:rowOff>126242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117369</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147966</xdr:rowOff>
    </xdr:from>
    <xdr:to>
      <xdr:col>116</xdr:col>
      <xdr:colOff>114300</xdr:colOff>
      <xdr:row>76</xdr:row>
      <xdr:rowOff>78116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0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126393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8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26514</xdr:rowOff>
    </xdr:from>
    <xdr:to>
      <xdr:col>112</xdr:col>
      <xdr:colOff>38100</xdr:colOff>
      <xdr:row>72</xdr:row>
      <xdr:rowOff>128114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3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144641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4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13701</xdr:rowOff>
    </xdr:from>
    <xdr:to>
      <xdr:col>107</xdr:col>
      <xdr:colOff>101600</xdr:colOff>
      <xdr:row>72</xdr:row>
      <xdr:rowOff>115301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131828</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13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64810</xdr:rowOff>
    </xdr:from>
    <xdr:to>
      <xdr:col>102</xdr:col>
      <xdr:colOff>165100</xdr:colOff>
      <xdr:row>71</xdr:row>
      <xdr:rowOff>166410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11487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01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94365</xdr:rowOff>
    </xdr:from>
    <xdr:to>
      <xdr:col>98</xdr:col>
      <xdr:colOff>38100</xdr:colOff>
      <xdr:row>72</xdr:row>
      <xdr:rowOff>24515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41042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0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a:t>
          </a:r>
          <a:r>
            <a:rPr kumimoji="1" lang="en-US" altLang="ja-JP" sz="1100">
              <a:solidFill>
                <a:schemeClr val="dk1"/>
              </a:solidFill>
              <a:effectLst/>
              <a:latin typeface="+mn-lt"/>
              <a:ea typeface="+mn-ea"/>
              <a:cs typeface="+mn-cs"/>
            </a:rPr>
            <a:t>5,013,007</a:t>
          </a:r>
          <a:r>
            <a:rPr kumimoji="1" lang="ja-JP" altLang="ja-JP" sz="1100">
              <a:solidFill>
                <a:schemeClr val="dk1"/>
              </a:solidFill>
              <a:effectLst/>
              <a:latin typeface="+mn-lt"/>
              <a:ea typeface="+mn-ea"/>
              <a:cs typeface="+mn-cs"/>
            </a:rPr>
            <a:t>千円、住民一人当たり</a:t>
          </a:r>
          <a:r>
            <a:rPr kumimoji="1" lang="en-US" altLang="ja-JP" sz="1100">
              <a:solidFill>
                <a:schemeClr val="dk1"/>
              </a:solidFill>
              <a:effectLst/>
              <a:latin typeface="+mn-lt"/>
              <a:ea typeface="+mn-ea"/>
              <a:cs typeface="+mn-cs"/>
            </a:rPr>
            <a:t>1,585,391</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174,508</a:t>
          </a:r>
          <a:r>
            <a:rPr kumimoji="1" lang="ja-JP" altLang="ja-JP" sz="1100">
              <a:solidFill>
                <a:schemeClr val="dk1"/>
              </a:solidFill>
              <a:effectLst/>
              <a:latin typeface="+mn-lt"/>
              <a:ea typeface="+mn-ea"/>
              <a:cs typeface="+mn-cs"/>
            </a:rPr>
            <a:t>円）となっている。これは、人件費や道路改良事業等の</a:t>
          </a:r>
          <a:r>
            <a:rPr kumimoji="1" lang="ja-JP" altLang="en-US" sz="1100">
              <a:solidFill>
                <a:schemeClr val="dk1"/>
              </a:solidFill>
              <a:effectLst/>
              <a:latin typeface="+mn-lt"/>
              <a:ea typeface="+mn-ea"/>
              <a:cs typeface="+mn-cs"/>
            </a:rPr>
            <a:t>普通建設事業費の</a:t>
          </a:r>
          <a:r>
            <a:rPr kumimoji="1" lang="ja-JP" altLang="ja-JP" sz="1100">
              <a:solidFill>
                <a:schemeClr val="dk1"/>
              </a:solidFill>
              <a:effectLst/>
              <a:latin typeface="+mn-lt"/>
              <a:ea typeface="+mn-ea"/>
              <a:cs typeface="+mn-cs"/>
            </a:rPr>
            <a:t>増額が主な要因である。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・補助費は住民一人当たり</a:t>
          </a:r>
          <a:r>
            <a:rPr kumimoji="1" lang="en-US" altLang="ja-JP" sz="1100">
              <a:solidFill>
                <a:schemeClr val="dk1"/>
              </a:solidFill>
              <a:effectLst/>
              <a:latin typeface="+mn-lt"/>
              <a:ea typeface="+mn-ea"/>
              <a:cs typeface="+mn-cs"/>
            </a:rPr>
            <a:t>208,380</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67,117</a:t>
          </a:r>
          <a:r>
            <a:rPr kumimoji="1" lang="ja-JP" altLang="ja-JP" sz="1100">
              <a:solidFill>
                <a:schemeClr val="dk1"/>
              </a:solidFill>
              <a:effectLst/>
              <a:latin typeface="+mn-lt"/>
              <a:ea typeface="+mn-ea"/>
              <a:cs typeface="+mn-cs"/>
            </a:rPr>
            <a:t>円の増となっている。定額減税補足給付金の実施や公営企業会計法適用による繰出金からの移行が主な要因である。</a:t>
          </a:r>
          <a:endParaRPr lang="ja-JP" altLang="ja-JP">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205,542</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20,844</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再生エネルギーゾーニング計画策定や石蔵拠点施設整備設計をはじめとした委託料の増額が主な要因であ</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164,349</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11,702</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保育所等に対する施設型給付費</a:t>
          </a:r>
          <a:r>
            <a:rPr kumimoji="1" lang="ja-JP" altLang="ja-JP" sz="1100">
              <a:solidFill>
                <a:schemeClr val="dk1"/>
              </a:solidFill>
              <a:effectLst/>
              <a:latin typeface="+mn-lt"/>
              <a:ea typeface="+mn-ea"/>
              <a:cs typeface="+mn-cs"/>
            </a:rPr>
            <a:t>の増が主な要因である。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193,850</a:t>
          </a:r>
          <a:r>
            <a:rPr kumimoji="1" lang="ja-JP" altLang="ja-JP" sz="1100">
              <a:solidFill>
                <a:schemeClr val="dk1"/>
              </a:solidFill>
              <a:effectLst/>
              <a:latin typeface="+mn-lt"/>
              <a:ea typeface="+mn-ea"/>
              <a:cs typeface="+mn-cs"/>
            </a:rPr>
            <a:t>円となっており、昨年より</a:t>
          </a:r>
          <a:r>
            <a:rPr kumimoji="1" lang="en-US" altLang="ja-JP" sz="1100">
              <a:solidFill>
                <a:schemeClr val="dk1"/>
              </a:solidFill>
              <a:effectLst/>
              <a:latin typeface="+mn-lt"/>
              <a:ea typeface="+mn-ea"/>
              <a:cs typeface="+mn-cs"/>
            </a:rPr>
            <a:t>72,986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石蔵活用拠点整備事業にかかる用地購入や道路改良事業の増額</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事業費は住民一人当たり</a:t>
          </a:r>
          <a:r>
            <a:rPr kumimoji="1" lang="en-US" altLang="ja-JP" sz="1100">
              <a:solidFill>
                <a:schemeClr val="dk1"/>
              </a:solidFill>
              <a:effectLst/>
              <a:latin typeface="+mn-lt"/>
              <a:ea typeface="+mn-ea"/>
              <a:cs typeface="+mn-cs"/>
            </a:rPr>
            <a:t>271,341</a:t>
          </a:r>
          <a:r>
            <a:rPr kumimoji="1" lang="ja-JP" altLang="ja-JP" sz="1100">
              <a:solidFill>
                <a:schemeClr val="dk1"/>
              </a:solidFill>
              <a:effectLst/>
              <a:latin typeface="+mn-lt"/>
              <a:ea typeface="+mn-ea"/>
              <a:cs typeface="+mn-cs"/>
            </a:rPr>
            <a:t>円となっており、昨年より</a:t>
          </a:r>
          <a:r>
            <a:rPr kumimoji="1" lang="en-US" altLang="ja-JP" sz="1100">
              <a:solidFill>
                <a:schemeClr val="dk1"/>
              </a:solidFill>
              <a:effectLst/>
              <a:latin typeface="+mn-lt"/>
              <a:ea typeface="+mn-ea"/>
              <a:cs typeface="+mn-cs"/>
            </a:rPr>
            <a:t>10,201</a:t>
          </a:r>
          <a:r>
            <a:rPr kumimoji="1" lang="ja-JP" altLang="ja-JP" sz="1100">
              <a:solidFill>
                <a:schemeClr val="dk1"/>
              </a:solidFill>
              <a:effectLst/>
              <a:latin typeface="+mn-lt"/>
              <a:ea typeface="+mn-ea"/>
              <a:cs typeface="+mn-cs"/>
            </a:rPr>
            <a:t>円の増となっている。</a:t>
          </a:r>
          <a:r>
            <a:rPr kumimoji="1" lang="en-US" altLang="ja-JP" sz="1100">
              <a:solidFill>
                <a:schemeClr val="dk1"/>
              </a:solidFill>
              <a:effectLst/>
              <a:latin typeface="+mn-lt"/>
              <a:ea typeface="+mn-ea"/>
              <a:cs typeface="+mn-cs"/>
            </a:rPr>
            <a:t>R2.7</a:t>
          </a:r>
          <a:r>
            <a:rPr kumimoji="1" lang="ja-JP" altLang="en-US" sz="1100">
              <a:solidFill>
                <a:schemeClr val="dk1"/>
              </a:solidFill>
              <a:effectLst/>
              <a:latin typeface="+mn-lt"/>
              <a:ea typeface="+mn-ea"/>
              <a:cs typeface="+mn-cs"/>
            </a:rPr>
            <a:t>豪雨災害復旧工事費が減少する一方で新たに</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現年災による災害復旧事業が発生したこと</a:t>
          </a:r>
          <a:r>
            <a:rPr kumimoji="1" lang="ja-JP" altLang="ja-JP" sz="1100">
              <a:solidFill>
                <a:schemeClr val="dk1"/>
              </a:solidFill>
              <a:effectLst/>
              <a:latin typeface="+mn-lt"/>
              <a:ea typeface="+mn-ea"/>
              <a:cs typeface="+mn-cs"/>
            </a:rPr>
            <a:t>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64765</xdr:rowOff>
    </xdr:from>
    <xdr:to>
      <xdr:col>24</xdr:col>
      <xdr:colOff>63500</xdr:colOff>
      <xdr:row>36</xdr:row>
      <xdr:rowOff>79578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36965"/>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79578</xdr:rowOff>
    </xdr:from>
    <xdr:to>
      <xdr:col>19</xdr:col>
      <xdr:colOff>177800</xdr:colOff>
      <xdr:row>36</xdr:row>
      <xdr:rowOff>96357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51778"/>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96357</xdr:rowOff>
    </xdr:from>
    <xdr:to>
      <xdr:col>15</xdr:col>
      <xdr:colOff>50800</xdr:colOff>
      <xdr:row>36</xdr:row>
      <xdr:rowOff>99192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68557"/>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99192</xdr:rowOff>
    </xdr:from>
    <xdr:to>
      <xdr:col>10</xdr:col>
      <xdr:colOff>114300</xdr:colOff>
      <xdr:row>36</xdr:row>
      <xdr:rowOff>106164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7139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39294</xdr:rowOff>
    </xdr:from>
    <xdr:to>
      <xdr:col>6</xdr:col>
      <xdr:colOff>38100</xdr:colOff>
      <xdr:row>36</xdr:row>
      <xdr:rowOff>140894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1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157421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59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13965</xdr:rowOff>
    </xdr:from>
    <xdr:to>
      <xdr:col>24</xdr:col>
      <xdr:colOff>114300</xdr:colOff>
      <xdr:row>36</xdr:row>
      <xdr:rowOff>115565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36842</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28778</xdr:rowOff>
    </xdr:from>
    <xdr:to>
      <xdr:col>20</xdr:col>
      <xdr:colOff>38100</xdr:colOff>
      <xdr:row>36</xdr:row>
      <xdr:rowOff>130378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146905</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45557</xdr:rowOff>
    </xdr:from>
    <xdr:to>
      <xdr:col>15</xdr:col>
      <xdr:colOff>101600</xdr:colOff>
      <xdr:row>36</xdr:row>
      <xdr:rowOff>147157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1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163684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9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48392</xdr:rowOff>
    </xdr:from>
    <xdr:to>
      <xdr:col>10</xdr:col>
      <xdr:colOff>165100</xdr:colOff>
      <xdr:row>36</xdr:row>
      <xdr:rowOff>149992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166519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55364</xdr:rowOff>
    </xdr:from>
    <xdr:to>
      <xdr:col>6</xdr:col>
      <xdr:colOff>38100</xdr:colOff>
      <xdr:row>36</xdr:row>
      <xdr:rowOff>156964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2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148091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2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108193</xdr:rowOff>
    </xdr:from>
    <xdr:to>
      <xdr:col>24</xdr:col>
      <xdr:colOff>63500</xdr:colOff>
      <xdr:row>58</xdr:row>
      <xdr:rowOff>34407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0843"/>
          <a:ext cx="838200" cy="9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34407</xdr:rowOff>
    </xdr:from>
    <xdr:to>
      <xdr:col>19</xdr:col>
      <xdr:colOff>177800</xdr:colOff>
      <xdr:row>58</xdr:row>
      <xdr:rowOff>38371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78507"/>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38371</xdr:rowOff>
    </xdr:from>
    <xdr:to>
      <xdr:col>15</xdr:col>
      <xdr:colOff>50800</xdr:colOff>
      <xdr:row>58</xdr:row>
      <xdr:rowOff>50669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2471"/>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6438</xdr:rowOff>
    </xdr:from>
    <xdr:to>
      <xdr:col>10</xdr:col>
      <xdr:colOff>114300</xdr:colOff>
      <xdr:row>58</xdr:row>
      <xdr:rowOff>50669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50538"/>
          <a:ext cx="889000" cy="4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30901</xdr:rowOff>
    </xdr:from>
    <xdr:to>
      <xdr:col>6</xdr:col>
      <xdr:colOff>38100</xdr:colOff>
      <xdr:row>57</xdr:row>
      <xdr:rowOff>132501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149028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57393</xdr:rowOff>
    </xdr:from>
    <xdr:to>
      <xdr:col>24</xdr:col>
      <xdr:colOff>114300</xdr:colOff>
      <xdr:row>57</xdr:row>
      <xdr:rowOff>158993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80270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155057</xdr:rowOff>
    </xdr:from>
    <xdr:to>
      <xdr:col>20</xdr:col>
      <xdr:colOff>38100</xdr:colOff>
      <xdr:row>58</xdr:row>
      <xdr:rowOff>85207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76334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159021</xdr:rowOff>
    </xdr:from>
    <xdr:to>
      <xdr:col>15</xdr:col>
      <xdr:colOff>101600</xdr:colOff>
      <xdr:row>58</xdr:row>
      <xdr:rowOff>89171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80298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2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171319</xdr:rowOff>
    </xdr:from>
    <xdr:to>
      <xdr:col>10</xdr:col>
      <xdr:colOff>165100</xdr:colOff>
      <xdr:row>58</xdr:row>
      <xdr:rowOff>101469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92596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3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127088</xdr:rowOff>
    </xdr:from>
    <xdr:to>
      <xdr:col>6</xdr:col>
      <xdr:colOff>38100</xdr:colOff>
      <xdr:row>58</xdr:row>
      <xdr:rowOff>57238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48365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9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65245</xdr:rowOff>
    </xdr:from>
    <xdr:to>
      <xdr:col>24</xdr:col>
      <xdr:colOff>63500</xdr:colOff>
      <xdr:row>75</xdr:row>
      <xdr:rowOff>139426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23995"/>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139426</xdr:rowOff>
    </xdr:from>
    <xdr:to>
      <xdr:col>19</xdr:col>
      <xdr:colOff>177800</xdr:colOff>
      <xdr:row>76</xdr:row>
      <xdr:rowOff>112114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98176"/>
          <a:ext cx="889000" cy="1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144575</xdr:rowOff>
    </xdr:from>
    <xdr:to>
      <xdr:col>15</xdr:col>
      <xdr:colOff>50800</xdr:colOff>
      <xdr:row>76</xdr:row>
      <xdr:rowOff>112114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03325"/>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144575</xdr:rowOff>
    </xdr:from>
    <xdr:to>
      <xdr:col>10</xdr:col>
      <xdr:colOff>114300</xdr:colOff>
      <xdr:row>76</xdr:row>
      <xdr:rowOff>153456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03325"/>
          <a:ext cx="889000" cy="18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114784</xdr:rowOff>
    </xdr:from>
    <xdr:to>
      <xdr:col>6</xdr:col>
      <xdr:colOff>38100</xdr:colOff>
      <xdr:row>77</xdr:row>
      <xdr:rowOff>44934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14445</xdr:rowOff>
    </xdr:from>
    <xdr:to>
      <xdr:col>24</xdr:col>
      <xdr:colOff>114300</xdr:colOff>
      <xdr:row>75</xdr:row>
      <xdr:rowOff>116045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37322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2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88626</xdr:rowOff>
    </xdr:from>
    <xdr:to>
      <xdr:col>20</xdr:col>
      <xdr:colOff>38100</xdr:colOff>
      <xdr:row>76</xdr:row>
      <xdr:rowOff>18776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35303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2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61314</xdr:rowOff>
    </xdr:from>
    <xdr:to>
      <xdr:col>15</xdr:col>
      <xdr:colOff>101600</xdr:colOff>
      <xdr:row>76</xdr:row>
      <xdr:rowOff>162914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6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93775</xdr:rowOff>
    </xdr:from>
    <xdr:to>
      <xdr:col>10</xdr:col>
      <xdr:colOff>165100</xdr:colOff>
      <xdr:row>76</xdr:row>
      <xdr:rowOff>23924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525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40452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2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102656</xdr:rowOff>
    </xdr:from>
    <xdr:to>
      <xdr:col>6</xdr:col>
      <xdr:colOff>38100</xdr:colOff>
      <xdr:row>77</xdr:row>
      <xdr:rowOff>32806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49333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0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83660</xdr:rowOff>
    </xdr:from>
    <xdr:to>
      <xdr:col>24</xdr:col>
      <xdr:colOff>63500</xdr:colOff>
      <xdr:row>98</xdr:row>
      <xdr:rowOff>84722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5760"/>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26964</xdr:rowOff>
    </xdr:from>
    <xdr:to>
      <xdr:col>19</xdr:col>
      <xdr:colOff>177800</xdr:colOff>
      <xdr:row>98</xdr:row>
      <xdr:rowOff>84722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9064"/>
          <a:ext cx="8890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161201</xdr:rowOff>
    </xdr:from>
    <xdr:to>
      <xdr:col>15</xdr:col>
      <xdr:colOff>50800</xdr:colOff>
      <xdr:row>98</xdr:row>
      <xdr:rowOff>26964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1851"/>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132411</xdr:rowOff>
    </xdr:from>
    <xdr:to>
      <xdr:col>10</xdr:col>
      <xdr:colOff>114300</xdr:colOff>
      <xdr:row>97</xdr:row>
      <xdr:rowOff>161201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63061"/>
          <a:ext cx="889000" cy="2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148146</xdr:rowOff>
    </xdr:from>
    <xdr:to>
      <xdr:col>6</xdr:col>
      <xdr:colOff>38100</xdr:colOff>
      <xdr:row>97</xdr:row>
      <xdr:rowOff>78296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94823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32860</xdr:rowOff>
    </xdr:from>
    <xdr:to>
      <xdr:col>24</xdr:col>
      <xdr:colOff>114300</xdr:colOff>
      <xdr:row>98</xdr:row>
      <xdr:rowOff>134460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119237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33922</xdr:rowOff>
    </xdr:from>
    <xdr:to>
      <xdr:col>20</xdr:col>
      <xdr:colOff>38100</xdr:colOff>
      <xdr:row>98</xdr:row>
      <xdr:rowOff>135522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126649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147614</xdr:rowOff>
    </xdr:from>
    <xdr:to>
      <xdr:col>15</xdr:col>
      <xdr:colOff>101600</xdr:colOff>
      <xdr:row>98</xdr:row>
      <xdr:rowOff>77764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68891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110401</xdr:rowOff>
    </xdr:from>
    <xdr:to>
      <xdr:col>10</xdr:col>
      <xdr:colOff>165100</xdr:colOff>
      <xdr:row>98</xdr:row>
      <xdr:rowOff>40551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81611</xdr:rowOff>
    </xdr:from>
    <xdr:to>
      <xdr:col>6</xdr:col>
      <xdr:colOff>38100</xdr:colOff>
      <xdr:row>98</xdr:row>
      <xdr:rowOff>11761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169181</xdr:rowOff>
    </xdr:from>
    <xdr:to>
      <xdr:col>55</xdr:col>
      <xdr:colOff>0</xdr:colOff>
      <xdr:row>59</xdr:row>
      <xdr:rowOff>6135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13281"/>
          <a:ext cx="8382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162206</xdr:rowOff>
    </xdr:from>
    <xdr:to>
      <xdr:col>50</xdr:col>
      <xdr:colOff>114300</xdr:colOff>
      <xdr:row>58</xdr:row>
      <xdr:rowOff>169181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06306"/>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162206</xdr:rowOff>
    </xdr:from>
    <xdr:to>
      <xdr:col>45</xdr:col>
      <xdr:colOff>177800</xdr:colOff>
      <xdr:row>59</xdr:row>
      <xdr:rowOff>8125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6306"/>
          <a:ext cx="8890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8125</xdr:rowOff>
    </xdr:from>
    <xdr:to>
      <xdr:col>41</xdr:col>
      <xdr:colOff>50800</xdr:colOff>
      <xdr:row>59</xdr:row>
      <xdr:rowOff>11129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3675"/>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104144</xdr:rowOff>
    </xdr:from>
    <xdr:to>
      <xdr:col>36</xdr:col>
      <xdr:colOff>165100</xdr:colOff>
      <xdr:row>59</xdr:row>
      <xdr:rowOff>34294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50821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2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126785</xdr:rowOff>
    </xdr:from>
    <xdr:to>
      <xdr:col>55</xdr:col>
      <xdr:colOff>50800</xdr:colOff>
      <xdr:row>59</xdr:row>
      <xdr:rowOff>56935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118381</xdr:rowOff>
    </xdr:from>
    <xdr:to>
      <xdr:col>50</xdr:col>
      <xdr:colOff>165100</xdr:colOff>
      <xdr:row>59</xdr:row>
      <xdr:rowOff>48531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65058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3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111406</xdr:rowOff>
    </xdr:from>
    <xdr:to>
      <xdr:col>46</xdr:col>
      <xdr:colOff>38100</xdr:colOff>
      <xdr:row>59</xdr:row>
      <xdr:rowOff>41556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58083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3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128775</xdr:rowOff>
    </xdr:from>
    <xdr:to>
      <xdr:col>41</xdr:col>
      <xdr:colOff>101600</xdr:colOff>
      <xdr:row>59</xdr:row>
      <xdr:rowOff>58925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50052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131779</xdr:rowOff>
    </xdr:from>
    <xdr:to>
      <xdr:col>36</xdr:col>
      <xdr:colOff>165100</xdr:colOff>
      <xdr:row>59</xdr:row>
      <xdr:rowOff>61929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53056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131234</xdr:rowOff>
    </xdr:from>
    <xdr:to>
      <xdr:col>55</xdr:col>
      <xdr:colOff>0</xdr:colOff>
      <xdr:row>78</xdr:row>
      <xdr:rowOff>15425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32884"/>
          <a:ext cx="8382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131234</xdr:rowOff>
    </xdr:from>
    <xdr:to>
      <xdr:col>50</xdr:col>
      <xdr:colOff>114300</xdr:colOff>
      <xdr:row>77</xdr:row>
      <xdr:rowOff>168926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32884"/>
          <a:ext cx="889000" cy="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168926</xdr:rowOff>
    </xdr:from>
    <xdr:to>
      <xdr:col>45</xdr:col>
      <xdr:colOff>177800</xdr:colOff>
      <xdr:row>78</xdr:row>
      <xdr:rowOff>65965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70576"/>
          <a:ext cx="8890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65965</xdr:rowOff>
    </xdr:from>
    <xdr:to>
      <xdr:col>41</xdr:col>
      <xdr:colOff>50800</xdr:colOff>
      <xdr:row>78</xdr:row>
      <xdr:rowOff>96872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3906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136075</xdr:rowOff>
    </xdr:from>
    <xdr:to>
      <xdr:col>55</xdr:col>
      <xdr:colOff>50800</xdr:colOff>
      <xdr:row>78</xdr:row>
      <xdr:rowOff>66225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114502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80434</xdr:rowOff>
    </xdr:from>
    <xdr:to>
      <xdr:col>50</xdr:col>
      <xdr:colOff>165100</xdr:colOff>
      <xdr:row>78</xdr:row>
      <xdr:rowOff>10584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118126</xdr:rowOff>
    </xdr:from>
    <xdr:to>
      <xdr:col>46</xdr:col>
      <xdr:colOff>38100</xdr:colOff>
      <xdr:row>78</xdr:row>
      <xdr:rowOff>48276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39403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15165</xdr:rowOff>
    </xdr:from>
    <xdr:to>
      <xdr:col>41</xdr:col>
      <xdr:colOff>101600</xdr:colOff>
      <xdr:row>78</xdr:row>
      <xdr:rowOff>116765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46072</xdr:rowOff>
    </xdr:from>
    <xdr:to>
      <xdr:col>36</xdr:col>
      <xdr:colOff>165100</xdr:colOff>
      <xdr:row>78</xdr:row>
      <xdr:rowOff>147672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4152</xdr:rowOff>
    </xdr:from>
    <xdr:to>
      <xdr:col>55</xdr:col>
      <xdr:colOff>0</xdr:colOff>
      <xdr:row>97</xdr:row>
      <xdr:rowOff>162046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34802"/>
          <a:ext cx="838200" cy="1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162046</xdr:rowOff>
    </xdr:from>
    <xdr:to>
      <xdr:col>50</xdr:col>
      <xdr:colOff>114300</xdr:colOff>
      <xdr:row>97</xdr:row>
      <xdr:rowOff>166329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2696"/>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166329</xdr:rowOff>
    </xdr:from>
    <xdr:to>
      <xdr:col>45</xdr:col>
      <xdr:colOff>177800</xdr:colOff>
      <xdr:row>98</xdr:row>
      <xdr:rowOff>45828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6979"/>
          <a:ext cx="889000" cy="5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104522</xdr:rowOff>
    </xdr:from>
    <xdr:to>
      <xdr:col>41</xdr:col>
      <xdr:colOff>50800</xdr:colOff>
      <xdr:row>98</xdr:row>
      <xdr:rowOff>45828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35172"/>
          <a:ext cx="889000" cy="1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77753</xdr:rowOff>
    </xdr:from>
    <xdr:to>
      <xdr:col>36</xdr:col>
      <xdr:colOff>165100</xdr:colOff>
      <xdr:row>97</xdr:row>
      <xdr:rowOff>7903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24430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124802</xdr:rowOff>
    </xdr:from>
    <xdr:to>
      <xdr:col>55</xdr:col>
      <xdr:colOff>50800</xdr:colOff>
      <xdr:row>97</xdr:row>
      <xdr:rowOff>54952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103229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111246</xdr:rowOff>
    </xdr:from>
    <xdr:to>
      <xdr:col>50</xdr:col>
      <xdr:colOff>165100</xdr:colOff>
      <xdr:row>98</xdr:row>
      <xdr:rowOff>41396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32523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115529</xdr:rowOff>
    </xdr:from>
    <xdr:to>
      <xdr:col>46</xdr:col>
      <xdr:colOff>38100</xdr:colOff>
      <xdr:row>98</xdr:row>
      <xdr:rowOff>45679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36806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166478</xdr:rowOff>
    </xdr:from>
    <xdr:to>
      <xdr:col>41</xdr:col>
      <xdr:colOff>101600</xdr:colOff>
      <xdr:row>98</xdr:row>
      <xdr:rowOff>96628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87755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8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53722</xdr:rowOff>
    </xdr:from>
    <xdr:to>
      <xdr:col>36</xdr:col>
      <xdr:colOff>165100</xdr:colOff>
      <xdr:row>97</xdr:row>
      <xdr:rowOff>155322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171293</xdr:rowOff>
    </xdr:from>
    <xdr:to>
      <xdr:col>85</xdr:col>
      <xdr:colOff>127000</xdr:colOff>
      <xdr:row>37</xdr:row>
      <xdr:rowOff>38659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3493"/>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38659</xdr:rowOff>
    </xdr:from>
    <xdr:to>
      <xdr:col>81</xdr:col>
      <xdr:colOff>50800</xdr:colOff>
      <xdr:row>37</xdr:row>
      <xdr:rowOff>74557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2309"/>
          <a:ext cx="889000" cy="3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74557</xdr:rowOff>
    </xdr:from>
    <xdr:to>
      <xdr:col>76</xdr:col>
      <xdr:colOff>114300</xdr:colOff>
      <xdr:row>37</xdr:row>
      <xdr:rowOff>139891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18207"/>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119073</xdr:rowOff>
    </xdr:from>
    <xdr:to>
      <xdr:col>71</xdr:col>
      <xdr:colOff>177800</xdr:colOff>
      <xdr:row>37</xdr:row>
      <xdr:rowOff>139891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62723"/>
          <a:ext cx="889000" cy="2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146332</xdr:rowOff>
    </xdr:from>
    <xdr:to>
      <xdr:col>67</xdr:col>
      <xdr:colOff>101600</xdr:colOff>
      <xdr:row>36</xdr:row>
      <xdr:rowOff>76482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93009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120493</xdr:rowOff>
    </xdr:from>
    <xdr:to>
      <xdr:col>85</xdr:col>
      <xdr:colOff>177800</xdr:colOff>
      <xdr:row>37</xdr:row>
      <xdr:rowOff>50643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98920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159309</xdr:rowOff>
    </xdr:from>
    <xdr:to>
      <xdr:col>81</xdr:col>
      <xdr:colOff>101600</xdr:colOff>
      <xdr:row>37</xdr:row>
      <xdr:rowOff>89459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80586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23757</xdr:rowOff>
    </xdr:from>
    <xdr:to>
      <xdr:col>76</xdr:col>
      <xdr:colOff>165100</xdr:colOff>
      <xdr:row>37</xdr:row>
      <xdr:rowOff>125357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116484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89091</xdr:rowOff>
    </xdr:from>
    <xdr:to>
      <xdr:col>72</xdr:col>
      <xdr:colOff>38100</xdr:colOff>
      <xdr:row>38</xdr:row>
      <xdr:rowOff>19241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68273</xdr:rowOff>
    </xdr:from>
    <xdr:to>
      <xdr:col>67</xdr:col>
      <xdr:colOff>101600</xdr:colOff>
      <xdr:row>37</xdr:row>
      <xdr:rowOff>169873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161000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82671</xdr:rowOff>
    </xdr:from>
    <xdr:to>
      <xdr:col>85</xdr:col>
      <xdr:colOff>127000</xdr:colOff>
      <xdr:row>57</xdr:row>
      <xdr:rowOff>93173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5321"/>
          <a:ext cx="838200" cy="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56803</xdr:rowOff>
    </xdr:from>
    <xdr:to>
      <xdr:col>81</xdr:col>
      <xdr:colOff>50800</xdr:colOff>
      <xdr:row>57</xdr:row>
      <xdr:rowOff>93173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29453"/>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56803</xdr:rowOff>
    </xdr:from>
    <xdr:to>
      <xdr:col>76</xdr:col>
      <xdr:colOff>114300</xdr:colOff>
      <xdr:row>57</xdr:row>
      <xdr:rowOff>123133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9453"/>
          <a:ext cx="889000" cy="6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91612</xdr:rowOff>
    </xdr:from>
    <xdr:to>
      <xdr:col>71</xdr:col>
      <xdr:colOff>177800</xdr:colOff>
      <xdr:row>57</xdr:row>
      <xdr:rowOff>123133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4262"/>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104899</xdr:rowOff>
    </xdr:from>
    <xdr:to>
      <xdr:col>67</xdr:col>
      <xdr:colOff>101600</xdr:colOff>
      <xdr:row>57</xdr:row>
      <xdr:rowOff>35049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51576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31871</xdr:rowOff>
    </xdr:from>
    <xdr:to>
      <xdr:col>85</xdr:col>
      <xdr:colOff>177800</xdr:colOff>
      <xdr:row>57</xdr:row>
      <xdr:rowOff>133471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10298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42373</xdr:rowOff>
    </xdr:from>
    <xdr:to>
      <xdr:col>81</xdr:col>
      <xdr:colOff>101600</xdr:colOff>
      <xdr:row>57</xdr:row>
      <xdr:rowOff>143973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135100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0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6003</xdr:rowOff>
    </xdr:from>
    <xdr:to>
      <xdr:col>76</xdr:col>
      <xdr:colOff>165100</xdr:colOff>
      <xdr:row>57</xdr:row>
      <xdr:rowOff>107603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98730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8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72333</xdr:rowOff>
    </xdr:from>
    <xdr:to>
      <xdr:col>72</xdr:col>
      <xdr:colOff>38100</xdr:colOff>
      <xdr:row>58</xdr:row>
      <xdr:rowOff>2483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3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40812</xdr:rowOff>
    </xdr:from>
    <xdr:to>
      <xdr:col>67</xdr:col>
      <xdr:colOff>101600</xdr:colOff>
      <xdr:row>57</xdr:row>
      <xdr:rowOff>142412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133539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0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39341</xdr:rowOff>
    </xdr:from>
    <xdr:to>
      <xdr:col>85</xdr:col>
      <xdr:colOff>127000</xdr:colOff>
      <xdr:row>73</xdr:row>
      <xdr:rowOff>78207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555191"/>
          <a:ext cx="838200" cy="3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19866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3748</xdr:rowOff>
    </xdr:from>
    <xdr:to>
      <xdr:col>81</xdr:col>
      <xdr:colOff>50800</xdr:colOff>
      <xdr:row>73</xdr:row>
      <xdr:rowOff>78207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519598"/>
          <a:ext cx="8890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111408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139540</xdr:rowOff>
    </xdr:from>
    <xdr:to>
      <xdr:col>76</xdr:col>
      <xdr:colOff>114300</xdr:colOff>
      <xdr:row>73</xdr:row>
      <xdr:rowOff>3748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483940"/>
          <a:ext cx="8890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132805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139540</xdr:rowOff>
    </xdr:from>
    <xdr:to>
      <xdr:col>71</xdr:col>
      <xdr:colOff>177800</xdr:colOff>
      <xdr:row>75</xdr:row>
      <xdr:rowOff>163185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483940"/>
          <a:ext cx="889000" cy="53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134028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159991</xdr:rowOff>
    </xdr:from>
    <xdr:to>
      <xdr:col>85</xdr:col>
      <xdr:colOff>177800</xdr:colOff>
      <xdr:row>73</xdr:row>
      <xdr:rowOff>90141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5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11418</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35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27407</xdr:rowOff>
    </xdr:from>
    <xdr:to>
      <xdr:col>81</xdr:col>
      <xdr:colOff>101600</xdr:colOff>
      <xdr:row>73</xdr:row>
      <xdr:rowOff>129007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5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145534</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3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124398</xdr:rowOff>
    </xdr:from>
    <xdr:to>
      <xdr:col>76</xdr:col>
      <xdr:colOff>165100</xdr:colOff>
      <xdr:row>73</xdr:row>
      <xdr:rowOff>54548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4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71075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24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88740</xdr:rowOff>
    </xdr:from>
    <xdr:to>
      <xdr:col>72</xdr:col>
      <xdr:colOff>38100</xdr:colOff>
      <xdr:row>73</xdr:row>
      <xdr:rowOff>18890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35417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20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112385</xdr:rowOff>
    </xdr:from>
    <xdr:to>
      <xdr:col>67</xdr:col>
      <xdr:colOff>101600</xdr:colOff>
      <xdr:row>76</xdr:row>
      <xdr:rowOff>42534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711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59062</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7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50059</xdr:rowOff>
    </xdr:from>
    <xdr:to>
      <xdr:col>85</xdr:col>
      <xdr:colOff>127000</xdr:colOff>
      <xdr:row>97</xdr:row>
      <xdr:rowOff>66294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80709"/>
          <a:ext cx="8382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66294</xdr:rowOff>
    </xdr:from>
    <xdr:to>
      <xdr:col>81</xdr:col>
      <xdr:colOff>50800</xdr:colOff>
      <xdr:row>97</xdr:row>
      <xdr:rowOff>81263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96944"/>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55308</xdr:rowOff>
    </xdr:from>
    <xdr:to>
      <xdr:col>76</xdr:col>
      <xdr:colOff>114300</xdr:colOff>
      <xdr:row>97</xdr:row>
      <xdr:rowOff>81263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685958"/>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55308</xdr:rowOff>
    </xdr:from>
    <xdr:to>
      <xdr:col>71</xdr:col>
      <xdr:colOff>177800</xdr:colOff>
      <xdr:row>97</xdr:row>
      <xdr:rowOff>71462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85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88548</xdr:rowOff>
    </xdr:from>
    <xdr:to>
      <xdr:col>67</xdr:col>
      <xdr:colOff>101600</xdr:colOff>
      <xdr:row>97</xdr:row>
      <xdr:rowOff>18698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35225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170709</xdr:rowOff>
    </xdr:from>
    <xdr:to>
      <xdr:col>85</xdr:col>
      <xdr:colOff>177800</xdr:colOff>
      <xdr:row>97</xdr:row>
      <xdr:rowOff>100859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149136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0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15494</xdr:rowOff>
    </xdr:from>
    <xdr:to>
      <xdr:col>81</xdr:col>
      <xdr:colOff>101600</xdr:colOff>
      <xdr:row>97</xdr:row>
      <xdr:rowOff>117094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108221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73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30463</xdr:rowOff>
    </xdr:from>
    <xdr:to>
      <xdr:col>76</xdr:col>
      <xdr:colOff>165100</xdr:colOff>
      <xdr:row>97</xdr:row>
      <xdr:rowOff>132063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123190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7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4508</xdr:rowOff>
    </xdr:from>
    <xdr:to>
      <xdr:col>72</xdr:col>
      <xdr:colOff>38100</xdr:colOff>
      <xdr:row>97</xdr:row>
      <xdr:rowOff>106108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97235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2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20662</xdr:rowOff>
    </xdr:from>
    <xdr:to>
      <xdr:col>67</xdr:col>
      <xdr:colOff>101600</xdr:colOff>
      <xdr:row>97</xdr:row>
      <xdr:rowOff>122262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113389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67755</xdr:rowOff>
    </xdr:from>
    <xdr:to>
      <xdr:col>98</xdr:col>
      <xdr:colOff>38100</xdr:colOff>
      <xdr:row>38</xdr:row>
      <xdr:rowOff>169355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393,078</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102,534</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人件費の増及び定額減税補足給付金、石蔵拠点施設整備事業に伴う用地取得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283,028</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12,980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。保育所等への施設型給付費や児童手当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271,341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10,201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、平均を大幅に上回っている。令和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月豪雨災害復旧事業の竣工状況が進ん</a:t>
          </a:r>
          <a:r>
            <a:rPr kumimoji="1" lang="ja-JP" altLang="en-US" sz="1100">
              <a:solidFill>
                <a:schemeClr val="dk1"/>
              </a:solidFill>
              <a:effectLst/>
              <a:latin typeface="+mn-lt"/>
              <a:ea typeface="+mn-ea"/>
              <a:cs typeface="+mn-cs"/>
            </a:rPr>
            <a:t>でいるが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現</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災分が新たに発生したことで増額となった</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134,295</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69,070</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。道路改良事業、河川浚渫事業及び県営事業負担金の増額によるもの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109,963</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3,216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。社会教育施設の改修工事等</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100,565</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22,057</a:t>
          </a:r>
          <a:r>
            <a:rPr kumimoji="1" lang="ja-JP" altLang="ja-JP" sz="1100">
              <a:solidFill>
                <a:schemeClr val="dk1"/>
              </a:solidFill>
              <a:effectLst/>
              <a:latin typeface="+mn-lt"/>
              <a:ea typeface="+mn-ea"/>
              <a:cs typeface="+mn-cs"/>
            </a:rPr>
            <a:t>円の減となっている。</a:t>
          </a:r>
          <a:r>
            <a:rPr kumimoji="1" lang="ja-JP" altLang="en-US" sz="1100">
              <a:solidFill>
                <a:schemeClr val="dk1"/>
              </a:solidFill>
              <a:effectLst/>
              <a:latin typeface="+mn-lt"/>
              <a:ea typeface="+mn-ea"/>
              <a:cs typeface="+mn-cs"/>
            </a:rPr>
            <a:t>農林道の改良事業及び川辺川土地改良事業負担金の</a:t>
          </a:r>
          <a:r>
            <a:rPr kumimoji="1" lang="ja-JP" altLang="ja-JP" sz="1100">
              <a:solidFill>
                <a:schemeClr val="dk1"/>
              </a:solidFill>
              <a:effectLst/>
              <a:latin typeface="+mn-lt"/>
              <a:ea typeface="+mn-ea"/>
              <a:cs typeface="+mn-cs"/>
            </a:rPr>
            <a:t>減が主な要因である。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年度は前年度と比較すると実質単年度収支が</a:t>
          </a:r>
          <a:r>
            <a:rPr kumimoji="1" lang="en-US" altLang="ja-JP" sz="1100">
              <a:solidFill>
                <a:schemeClr val="dk1"/>
              </a:solidFill>
              <a:effectLst/>
              <a:latin typeface="+mn-lt"/>
              <a:ea typeface="+mn-ea"/>
              <a:cs typeface="+mn-cs"/>
            </a:rPr>
            <a:t>6.63</a:t>
          </a:r>
          <a:r>
            <a:rPr kumimoji="1" lang="ja-JP" altLang="ja-JP" sz="1100">
              <a:solidFill>
                <a:schemeClr val="dk1"/>
              </a:solidFill>
              <a:effectLst/>
              <a:latin typeface="+mn-lt"/>
              <a:ea typeface="+mn-ea"/>
              <a:cs typeface="+mn-cs"/>
            </a:rPr>
            <a:t>％の減となった。単年度収支が赤字となり、財政調整基金</a:t>
          </a:r>
          <a:r>
            <a:rPr kumimoji="1" lang="ja-JP" altLang="en-US" sz="1100">
              <a:solidFill>
                <a:schemeClr val="dk1"/>
              </a:solidFill>
              <a:effectLst/>
              <a:latin typeface="+mn-lt"/>
              <a:ea typeface="+mn-ea"/>
              <a:cs typeface="+mn-cs"/>
            </a:rPr>
            <a:t>・現在基金の</a:t>
          </a:r>
          <a:r>
            <a:rPr kumimoji="1" lang="ja-JP" altLang="ja-JP" sz="1100">
              <a:solidFill>
                <a:schemeClr val="dk1"/>
              </a:solidFill>
              <a:effectLst/>
              <a:latin typeface="+mn-lt"/>
              <a:ea typeface="+mn-ea"/>
              <a:cs typeface="+mn-cs"/>
            </a:rPr>
            <a:t>取り崩し額が</a:t>
          </a:r>
          <a:r>
            <a:rPr kumimoji="1" lang="en-US" altLang="ja-JP" sz="1100">
              <a:solidFill>
                <a:schemeClr val="dk1"/>
              </a:solidFill>
              <a:effectLst/>
              <a:latin typeface="+mn-lt"/>
              <a:ea typeface="+mn-ea"/>
              <a:cs typeface="+mn-cs"/>
            </a:rPr>
            <a:t>40,000</a:t>
          </a:r>
          <a:r>
            <a:rPr kumimoji="1" lang="ja-JP" altLang="ja-JP" sz="1100">
              <a:solidFill>
                <a:schemeClr val="dk1"/>
              </a:solidFill>
              <a:effectLst/>
              <a:latin typeface="+mn-lt"/>
              <a:ea typeface="+mn-ea"/>
              <a:cs typeface="+mn-cs"/>
            </a:rPr>
            <a:t>千円の増額となったことが主な要因である。今後生活インフラの長寿命化を計画的に実施するため、事業の優先順位をつけ、実質単年度収支がプラスで推移するような計画的な事業実施に努めていく。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後期高齢者医療事業にて赤字決算が続いているが、令和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a:t>
          </a:r>
          <a:r>
            <a:rPr kumimoji="1" lang="ja-JP" altLang="en-US" sz="1100">
              <a:solidFill>
                <a:schemeClr val="dk1"/>
              </a:solidFill>
              <a:effectLst/>
              <a:latin typeface="+mn-lt"/>
              <a:ea typeface="+mn-ea"/>
              <a:cs typeface="+mn-cs"/>
            </a:rPr>
            <a:t>と同水準</a:t>
          </a:r>
          <a:r>
            <a:rPr kumimoji="1" lang="ja-JP" altLang="ja-JP" sz="1100">
              <a:solidFill>
                <a:schemeClr val="dk1"/>
              </a:solidFill>
              <a:effectLst/>
              <a:latin typeface="+mn-lt"/>
              <a:ea typeface="+mn-ea"/>
              <a:cs typeface="+mn-cs"/>
            </a:rPr>
            <a:t>となった。一般会計においては、令和２年度より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％を超える水準となってい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年度においては実質収支が</a:t>
          </a:r>
          <a:r>
            <a:rPr kumimoji="1" lang="en-US" altLang="ja-JP" sz="1100">
              <a:solidFill>
                <a:schemeClr val="dk1"/>
              </a:solidFill>
              <a:effectLst/>
              <a:latin typeface="+mn-lt"/>
              <a:ea typeface="+mn-ea"/>
              <a:cs typeface="+mn-cs"/>
            </a:rPr>
            <a:t>187,896</a:t>
          </a:r>
          <a:r>
            <a:rPr kumimoji="1" lang="ja-JP" altLang="en-US" sz="1100">
              <a:solidFill>
                <a:schemeClr val="dk1"/>
              </a:solidFill>
              <a:effectLst/>
              <a:latin typeface="+mn-lt"/>
              <a:ea typeface="+mn-ea"/>
              <a:cs typeface="+mn-cs"/>
            </a:rPr>
            <a:t>千円の減となったことにより</a:t>
          </a:r>
          <a:r>
            <a:rPr kumimoji="1" lang="en-US" altLang="ja-JP" sz="1100">
              <a:solidFill>
                <a:schemeClr val="dk1"/>
              </a:solidFill>
              <a:effectLst/>
              <a:latin typeface="+mn-lt"/>
              <a:ea typeface="+mn-ea"/>
              <a:cs typeface="+mn-cs"/>
            </a:rPr>
            <a:t>9.74</a:t>
          </a:r>
          <a:r>
            <a:rPr kumimoji="1" lang="ja-JP" altLang="en-US" sz="1100">
              <a:solidFill>
                <a:schemeClr val="dk1"/>
              </a:solidFill>
              <a:effectLst/>
              <a:latin typeface="+mn-lt"/>
              <a:ea typeface="+mn-ea"/>
              <a:cs typeface="+mn-cs"/>
            </a:rPr>
            <a:t>ポイントの大幅減となった</a:t>
          </a:r>
          <a:r>
            <a:rPr kumimoji="1" lang="ja-JP" altLang="ja-JP" sz="1100">
              <a:solidFill>
                <a:schemeClr val="dk1"/>
              </a:solidFill>
              <a:effectLst/>
              <a:latin typeface="+mn-lt"/>
              <a:ea typeface="+mn-ea"/>
              <a:cs typeface="+mn-cs"/>
            </a:rPr>
            <a:t>。災害復興が一段落し</a:t>
          </a:r>
          <a:r>
            <a:rPr kumimoji="1" lang="ja-JP" altLang="en-US" sz="1100">
              <a:solidFill>
                <a:schemeClr val="dk1"/>
              </a:solidFill>
              <a:effectLst/>
              <a:latin typeface="+mn-lt"/>
              <a:ea typeface="+mn-ea"/>
              <a:cs typeface="+mn-cs"/>
            </a:rPr>
            <a:t>たものの、新たな資本的支出（石蔵拠点施設整備事業等）の歳出増が主な要因である。</a:t>
          </a:r>
          <a:r>
            <a:rPr kumimoji="1" lang="ja-JP" altLang="ja-JP" sz="1100">
              <a:solidFill>
                <a:schemeClr val="dk1"/>
              </a:solidFill>
              <a:effectLst/>
              <a:latin typeface="+mn-lt"/>
              <a:ea typeface="+mn-ea"/>
              <a:cs typeface="+mn-cs"/>
            </a:rPr>
            <a:t>国民健康保険事業における黒字の比率が小さくなってきているのは高齢化によるものであるため、今後介護保険事業の適正な財政運営が必須となってくると推察される。よって、基準外操出金が発生しないよう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5575400</v>
      </c>
      <c r="BO4" s="371"/>
      <c r="BP4" s="371"/>
      <c r="BQ4" s="371"/>
      <c r="BR4" s="371"/>
      <c r="BS4" s="371"/>
      <c r="BT4" s="371"/>
      <c r="BU4" s="372"/>
      <c r="BV4" s="370">
        <v>5285481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22.2</v>
      </c>
      <c r="CU4" s="377"/>
      <c r="CV4" s="377"/>
      <c r="CW4" s="377"/>
      <c r="CX4" s="377"/>
      <c r="CY4" s="377"/>
      <c r="CZ4" s="377"/>
      <c r="DA4" s="378"/>
      <c r="DB4" s="376">
        <v>31.9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5013007</v>
      </c>
      <c r="BO5" s="408"/>
      <c r="BP5" s="408"/>
      <c r="BQ5" s="408"/>
      <c r="BR5" s="408"/>
      <c r="BS5" s="408"/>
      <c r="BT5" s="408"/>
      <c r="BU5" s="409"/>
      <c r="BV5" s="407">
        <v>4544457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95.2</v>
      </c>
      <c r="CU5" s="405"/>
      <c r="CV5" s="405"/>
      <c r="CW5" s="405"/>
      <c r="CX5" s="405"/>
      <c r="CY5" s="405"/>
      <c r="CZ5" s="405"/>
      <c r="DA5" s="406"/>
      <c r="DB5" s="404">
        <v>88.8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562393</v>
      </c>
      <c r="BO6" s="408"/>
      <c r="BP6" s="408"/>
      <c r="BQ6" s="408"/>
      <c r="BR6" s="408"/>
      <c r="BS6" s="408"/>
      <c r="BT6" s="408"/>
      <c r="BU6" s="409"/>
      <c r="BV6" s="407">
        <v>741024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89.2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95437</v>
      </c>
      <c r="BO7" s="408"/>
      <c r="BP7" s="408"/>
      <c r="BQ7" s="408"/>
      <c r="BR7" s="408"/>
      <c r="BS7" s="408"/>
      <c r="BT7" s="408"/>
      <c r="BU7" s="409"/>
      <c r="BV7" s="407">
        <v>86172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2107165</v>
      </c>
      <c r="CU7" s="408"/>
      <c r="CV7" s="408"/>
      <c r="CW7" s="408"/>
      <c r="CX7" s="408"/>
      <c r="CY7" s="408"/>
      <c r="CZ7" s="408"/>
      <c r="DA7" s="409"/>
      <c r="DB7" s="407">
        <v>2052330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466956</v>
      </c>
      <c r="BO8" s="408"/>
      <c r="BP8" s="408"/>
      <c r="BQ8" s="408"/>
      <c r="BR8" s="408"/>
      <c r="BS8" s="408"/>
      <c r="BT8" s="408"/>
      <c r="BU8" s="409"/>
      <c r="BV8" s="407">
        <v>654852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-187896</v>
      </c>
      <c r="BO9" s="408"/>
      <c r="BP9" s="408"/>
      <c r="BQ9" s="408"/>
      <c r="BR9" s="408"/>
      <c r="BS9" s="408"/>
      <c r="BT9" s="408"/>
      <c r="BU9" s="409"/>
      <c r="BV9" s="407">
        <v>-7173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9.4</v>
      </c>
      <c r="CU9" s="405"/>
      <c r="CV9" s="405"/>
      <c r="CW9" s="405"/>
      <c r="CX9" s="405"/>
      <c r="CY9" s="405"/>
      <c r="CZ9" s="405"/>
      <c r="DA9" s="406"/>
      <c r="DB9" s="404">
        <v>9.6999999999999993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3422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151621</v>
      </c>
      <c r="BO10" s="408"/>
      <c r="BP10" s="408"/>
      <c r="BQ10" s="408"/>
      <c r="BR10" s="408"/>
      <c r="BS10" s="408"/>
      <c r="BT10" s="408"/>
      <c r="BU10" s="409"/>
      <c r="BV10" s="407">
        <v>111620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143000</v>
      </c>
      <c r="BO12" s="408"/>
      <c r="BP12" s="408"/>
      <c r="BQ12" s="408"/>
      <c r="BR12" s="408"/>
      <c r="BS12" s="408"/>
      <c r="BT12" s="408"/>
      <c r="BU12" s="409"/>
      <c r="BV12" s="407">
        <v>143000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3154</v>
      </c>
      <c r="S13" s="492"/>
      <c r="T13" s="492"/>
      <c r="U13" s="492"/>
      <c r="V13" s="493"/>
      <c r="W13" s="423" t="s">
        <v>131</v>
      </c>
      <c r="X13" s="424"/>
      <c r="Y13" s="424"/>
      <c r="Z13" s="424"/>
      <c r="AA13" s="424"/>
      <c r="AB13" s="414"/>
      <c r="AC13" s="458">
        <v>288</v>
      </c>
      <c r="AD13" s="459"/>
      <c r="AE13" s="459"/>
      <c r="AF13" s="459"/>
      <c r="AG13" s="501"/>
      <c r="AH13" s="458">
        <v>337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-179275</v>
      </c>
      <c r="BO13" s="408"/>
      <c r="BP13" s="408"/>
      <c r="BQ13" s="408"/>
      <c r="BR13" s="408"/>
      <c r="BS13" s="408"/>
      <c r="BT13" s="408"/>
      <c r="BU13" s="409"/>
      <c r="BV13" s="407">
        <v>-38553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9.3000000000000007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3221</v>
      </c>
      <c r="S14" s="492"/>
      <c r="T14" s="492"/>
      <c r="U14" s="492"/>
      <c r="V14" s="493"/>
      <c r="W14" s="397"/>
      <c r="X14" s="398"/>
      <c r="Y14" s="398"/>
      <c r="Z14" s="398"/>
      <c r="AA14" s="398"/>
      <c r="AB14" s="387"/>
      <c r="AC14" s="494">
        <v>17.7</v>
      </c>
      <c r="AD14" s="495"/>
      <c r="AE14" s="495"/>
      <c r="AF14" s="495"/>
      <c r="AG14" s="496"/>
      <c r="AH14" s="494">
        <v>19.7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3213</v>
      </c>
      <c r="S15" s="492"/>
      <c r="T15" s="492"/>
      <c r="U15" s="492"/>
      <c r="V15" s="493"/>
      <c r="W15" s="423" t="s">
        <v>137</v>
      </c>
      <c r="X15" s="424"/>
      <c r="Y15" s="424"/>
      <c r="Z15" s="424"/>
      <c r="AA15" s="424"/>
      <c r="AB15" s="414"/>
      <c r="AC15" s="458">
        <v>393</v>
      </c>
      <c r="AD15" s="459"/>
      <c r="AE15" s="459"/>
      <c r="AF15" s="459"/>
      <c r="AG15" s="501"/>
      <c r="AH15" s="458">
        <v>418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328338</v>
      </c>
      <c r="BO15" s="371"/>
      <c r="BP15" s="371"/>
      <c r="BQ15" s="371"/>
      <c r="BR15" s="371"/>
      <c r="BS15" s="371"/>
      <c r="BT15" s="371"/>
      <c r="BU15" s="372"/>
      <c r="BV15" s="370">
        <v>310968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24.1</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2039138</v>
      </c>
      <c r="BO16" s="408"/>
      <c r="BP16" s="408"/>
      <c r="BQ16" s="408"/>
      <c r="BR16" s="408"/>
      <c r="BS16" s="408"/>
      <c r="BT16" s="408"/>
      <c r="BU16" s="409"/>
      <c r="BV16" s="407">
        <v>1982802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950</v>
      </c>
      <c r="AD17" s="459"/>
      <c r="AE17" s="459"/>
      <c r="AF17" s="459"/>
      <c r="AG17" s="501"/>
      <c r="AH17" s="458">
        <v>958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392823</v>
      </c>
      <c r="BO17" s="408"/>
      <c r="BP17" s="408"/>
      <c r="BQ17" s="408"/>
      <c r="BR17" s="408"/>
      <c r="BS17" s="408"/>
      <c r="BT17" s="408"/>
      <c r="BU17" s="409"/>
      <c r="BV17" s="407">
        <v>373000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121.19</v>
      </c>
      <c r="M18" s="531"/>
      <c r="N18" s="531"/>
      <c r="O18" s="531"/>
      <c r="P18" s="531"/>
      <c r="Q18" s="531"/>
      <c r="R18" s="532"/>
      <c r="S18" s="532"/>
      <c r="T18" s="532"/>
      <c r="U18" s="532"/>
      <c r="V18" s="533"/>
      <c r="W18" s="425"/>
      <c r="X18" s="426"/>
      <c r="Y18" s="426"/>
      <c r="Z18" s="426"/>
      <c r="AA18" s="426"/>
      <c r="AB18" s="417"/>
      <c r="AC18" s="534">
        <v>58.2</v>
      </c>
      <c r="AD18" s="535"/>
      <c r="AE18" s="535"/>
      <c r="AF18" s="535"/>
      <c r="AG18" s="536"/>
      <c r="AH18" s="534">
        <v>55.9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2013708</v>
      </c>
      <c r="BO18" s="408"/>
      <c r="BP18" s="408"/>
      <c r="BQ18" s="408"/>
      <c r="BR18" s="408"/>
      <c r="BS18" s="408"/>
      <c r="BT18" s="408"/>
      <c r="BU18" s="409"/>
      <c r="BV18" s="407">
        <v>1830539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3651328</v>
      </c>
      <c r="BO19" s="408"/>
      <c r="BP19" s="408"/>
      <c r="BQ19" s="408"/>
      <c r="BR19" s="408"/>
      <c r="BS19" s="408"/>
      <c r="BT19" s="408"/>
      <c r="BU19" s="409"/>
      <c r="BV19" s="407">
        <v>3358235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1131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3404131</v>
      </c>
      <c r="BO22" s="371"/>
      <c r="BP22" s="371"/>
      <c r="BQ22" s="371"/>
      <c r="BR22" s="371"/>
      <c r="BS22" s="371"/>
      <c r="BT22" s="371"/>
      <c r="BU22" s="372"/>
      <c r="BV22" s="370">
        <v>3367067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3146714</v>
      </c>
      <c r="BO23" s="408"/>
      <c r="BP23" s="408"/>
      <c r="BQ23" s="408"/>
      <c r="BR23" s="408"/>
      <c r="BS23" s="408"/>
      <c r="BT23" s="408"/>
      <c r="BU23" s="409"/>
      <c r="BV23" s="407">
        <v>3157877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7400</v>
      </c>
      <c r="R24" s="459"/>
      <c r="S24" s="459"/>
      <c r="T24" s="459"/>
      <c r="U24" s="459"/>
      <c r="V24" s="501"/>
      <c r="W24" s="553"/>
      <c r="X24" s="554"/>
      <c r="Y24" s="555"/>
      <c r="Z24" s="457" t="s">
        <v>161</v>
      </c>
      <c r="AA24" s="437"/>
      <c r="AB24" s="437"/>
      <c r="AC24" s="437"/>
      <c r="AD24" s="437"/>
      <c r="AE24" s="437"/>
      <c r="AF24" s="437"/>
      <c r="AG24" s="438"/>
      <c r="AH24" s="458">
        <v>62</v>
      </c>
      <c r="AI24" s="459"/>
      <c r="AJ24" s="459"/>
      <c r="AK24" s="459"/>
      <c r="AL24" s="501"/>
      <c r="AM24" s="458">
        <v>181536</v>
      </c>
      <c r="AN24" s="459"/>
      <c r="AO24" s="459"/>
      <c r="AP24" s="459"/>
      <c r="AQ24" s="459"/>
      <c r="AR24" s="501"/>
      <c r="AS24" s="458">
        <v>2928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2656063</v>
      </c>
      <c r="BO24" s="408"/>
      <c r="BP24" s="408"/>
      <c r="BQ24" s="408"/>
      <c r="BR24" s="408"/>
      <c r="BS24" s="408"/>
      <c r="BT24" s="408"/>
      <c r="BU24" s="409"/>
      <c r="BV24" s="407">
        <v>2523835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5680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17163</v>
      </c>
      <c r="BO25" s="371"/>
      <c r="BP25" s="371"/>
      <c r="BQ25" s="371"/>
      <c r="BR25" s="371"/>
      <c r="BS25" s="371"/>
      <c r="BT25" s="371"/>
      <c r="BU25" s="372"/>
      <c r="BV25" s="370">
        <v>21990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5090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2890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2380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983042</v>
      </c>
      <c r="BO28" s="371"/>
      <c r="BP28" s="371"/>
      <c r="BQ28" s="371"/>
      <c r="BR28" s="371"/>
      <c r="BS28" s="371"/>
      <c r="BT28" s="371"/>
      <c r="BU28" s="372"/>
      <c r="BV28" s="370">
        <v>974421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8</v>
      </c>
      <c r="M29" s="459"/>
      <c r="N29" s="459"/>
      <c r="O29" s="459"/>
      <c r="P29" s="501"/>
      <c r="Q29" s="458">
        <v>2160</v>
      </c>
      <c r="R29" s="459"/>
      <c r="S29" s="459"/>
      <c r="T29" s="459"/>
      <c r="U29" s="459"/>
      <c r="V29" s="501"/>
      <c r="W29" s="556"/>
      <c r="X29" s="557"/>
      <c r="Y29" s="558"/>
      <c r="Z29" s="457" t="s">
        <v>176</v>
      </c>
      <c r="AA29" s="437"/>
      <c r="AB29" s="437"/>
      <c r="AC29" s="437"/>
      <c r="AD29" s="437"/>
      <c r="AE29" s="437"/>
      <c r="AF29" s="437"/>
      <c r="AG29" s="438"/>
      <c r="AH29" s="458">
        <v>62</v>
      </c>
      <c r="AI29" s="459"/>
      <c r="AJ29" s="459"/>
      <c r="AK29" s="459"/>
      <c r="AL29" s="501"/>
      <c r="AM29" s="458">
        <v>181536</v>
      </c>
      <c r="AN29" s="459"/>
      <c r="AO29" s="459"/>
      <c r="AP29" s="459"/>
      <c r="AQ29" s="459"/>
      <c r="AR29" s="501"/>
      <c r="AS29" s="458">
        <v>2928</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311730</v>
      </c>
      <c r="BO29" s="408"/>
      <c r="BP29" s="408"/>
      <c r="BQ29" s="408"/>
      <c r="BR29" s="408"/>
      <c r="BS29" s="408"/>
      <c r="BT29" s="408"/>
      <c r="BU29" s="409"/>
      <c r="BV29" s="407">
        <v>311722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93.7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1563686</v>
      </c>
      <c r="BO30" s="527"/>
      <c r="BP30" s="527"/>
      <c r="BQ30" s="527"/>
      <c r="BR30" s="527"/>
      <c r="BS30" s="527"/>
      <c r="BT30" s="527"/>
      <c r="BU30" s="528"/>
      <c r="BV30" s="526">
        <v>1410461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株式会社やまえ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農業集落排水事業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人吉下球磨消防組合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くま川鉄道株式会社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人吉球磨広域行政組合（一般会計）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熊本県後期高齢者医療広域連合（一般会計）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熊本県後期高齢者医療広域連合（後期高齢者医療特別会計）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dqXd3rKdlNymDOZfV/CAFzmQtf+pMlqEop708fP6gJO9sKQBxOWCLzWxEwgVTB8dm6w/dnW3gs4G8FRzK8iMQ==" saltValue="YsTaCPeg6Sj/W1ttktGO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530</v>
      </c>
      <c r="D34" s="1151"/>
      <c r="E34" s="1152"/>
      <c r="F34" s="32" t="s">
        <v>531</v>
      </c>
      <c r="G34" s="33" t="s">
        <v>532</v>
      </c>
      <c r="H34" s="33" t="s">
        <v>533</v>
      </c>
      <c r="I34" s="33" t="s">
        <v>534</v>
      </c>
      <c r="J34" s="34" t="s">
        <v>534</v>
      </c>
      <c r="K34" s="22"/>
      <c r="L34" s="22"/>
      <c r="M34" s="22"/>
      <c r="N34" s="22"/>
      <c r="O34" s="22"/>
      <c r="P34" s="22"/>
    </row>
    <row r="35" spans="1:16" ht="39" customHeight="1" x14ac:dyDescent="0.15">
      <c r="A35" s="22"/>
      <c r="B35" s="35"/>
      <c r="C35" s="1145" t="s">
        <v>535</v>
      </c>
      <c r="D35" s="1146"/>
      <c r="E35" s="1147"/>
      <c r="F35" s="36">
        <v>31.88</v>
      </c>
      <c r="G35" s="37">
        <v>31.1</v>
      </c>
      <c r="H35" s="37">
        <v>32.700000000000003</v>
      </c>
      <c r="I35" s="37">
        <v>31.9</v>
      </c>
      <c r="J35" s="38">
        <v>22.16</v>
      </c>
      <c r="K35" s="22"/>
      <c r="L35" s="22"/>
      <c r="M35" s="22"/>
      <c r="N35" s="22"/>
      <c r="O35" s="22"/>
      <c r="P35" s="22"/>
    </row>
    <row r="36" spans="1:16" ht="39" customHeight="1" x14ac:dyDescent="0.15">
      <c r="A36" s="22"/>
      <c r="B36" s="35"/>
      <c r="C36" s="1145" t="s">
        <v>536</v>
      </c>
      <c r="D36" s="1146"/>
      <c r="E36" s="1147"/>
      <c r="F36" s="36">
        <v>2.29</v>
      </c>
      <c r="G36" s="37">
        <v>1.78</v>
      </c>
      <c r="H36" s="37">
        <v>2.2200000000000002</v>
      </c>
      <c r="I36" s="37">
        <v>3.47</v>
      </c>
      <c r="J36" s="38">
        <v>4.45</v>
      </c>
      <c r="K36" s="22"/>
      <c r="L36" s="22"/>
      <c r="M36" s="22"/>
      <c r="N36" s="22"/>
      <c r="O36" s="22"/>
      <c r="P36" s="22"/>
    </row>
    <row r="37" spans="1:16" ht="39" customHeight="1" x14ac:dyDescent="0.15">
      <c r="A37" s="22"/>
      <c r="B37" s="35"/>
      <c r="C37" s="1145" t="s">
        <v>537</v>
      </c>
      <c r="D37" s="1146"/>
      <c r="E37" s="1147"/>
      <c r="F37" s="36">
        <v>0.4</v>
      </c>
      <c r="G37" s="37">
        <v>0.28999999999999998</v>
      </c>
      <c r="H37" s="37">
        <v>0.25</v>
      </c>
      <c r="I37" s="37">
        <v>1.9</v>
      </c>
      <c r="J37" s="38">
        <v>0.76</v>
      </c>
      <c r="K37" s="22"/>
      <c r="L37" s="22"/>
      <c r="M37" s="22"/>
      <c r="N37" s="22"/>
      <c r="O37" s="22"/>
      <c r="P37" s="22"/>
    </row>
    <row r="38" spans="1:16" ht="39" customHeight="1" x14ac:dyDescent="0.15">
      <c r="A38" s="22"/>
      <c r="B38" s="35"/>
      <c r="C38" s="1145" t="s">
        <v>538</v>
      </c>
      <c r="D38" s="1146"/>
      <c r="E38" s="1147"/>
      <c r="F38" s="36">
        <v>2.4900000000000002</v>
      </c>
      <c r="G38" s="37">
        <v>1.42</v>
      </c>
      <c r="H38" s="37">
        <v>1.23</v>
      </c>
      <c r="I38" s="37">
        <v>0.93</v>
      </c>
      <c r="J38" s="38">
        <v>0.75</v>
      </c>
      <c r="K38" s="22"/>
      <c r="L38" s="22"/>
      <c r="M38" s="22"/>
      <c r="N38" s="22"/>
      <c r="O38" s="22"/>
      <c r="P38" s="22"/>
    </row>
    <row r="39" spans="1:16" ht="39" customHeight="1" x14ac:dyDescent="0.15">
      <c r="A39" s="22"/>
      <c r="B39" s="35"/>
      <c r="C39" s="1145" t="s">
        <v>539</v>
      </c>
      <c r="D39" s="1146"/>
      <c r="E39" s="1147"/>
      <c r="F39" s="36" t="s">
        <v>540</v>
      </c>
      <c r="G39" s="37">
        <v>0.05</v>
      </c>
      <c r="H39" s="37">
        <v>0.16</v>
      </c>
      <c r="I39" s="37">
        <v>0.94</v>
      </c>
      <c r="J39" s="38">
        <v>0.48</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542</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t2pkvw7p7qeywuREOoC4TSLNVtsfg+RmZorxpzdbR4xxu7hHvpLOxM1ESWELB7+hMj9+c/NnnUCggN8wj0AA==" saltValue="ltG6RBeIxh1OcxgCxE9I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357</v>
      </c>
      <c r="L45" s="60">
        <v>374</v>
      </c>
      <c r="M45" s="60">
        <v>329</v>
      </c>
      <c r="N45" s="60">
        <v>345</v>
      </c>
      <c r="O45" s="61">
        <v>361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159</v>
      </c>
      <c r="L48" s="64">
        <v>154</v>
      </c>
      <c r="M48" s="64">
        <v>120</v>
      </c>
      <c r="N48" s="64">
        <v>109</v>
      </c>
      <c r="O48" s="65">
        <v>85</v>
      </c>
      <c r="P48" s="48"/>
      <c r="Q48" s="48"/>
      <c r="R48" s="48"/>
      <c r="S48" s="48"/>
      <c r="T48" s="48"/>
      <c r="U48" s="48"/>
    </row>
    <row r="49" spans="1:21" ht="30.75" customHeight="1" x14ac:dyDescent="0.15">
      <c r="A49" s="48"/>
      <c r="B49" s="1155"/>
      <c r="C49" s="1156"/>
      <c r="D49" s="62"/>
      <c r="E49" s="1161" t="s">
        <v>14</v>
      </c>
      <c r="F49" s="1161"/>
      <c r="G49" s="1161"/>
      <c r="H49" s="1161"/>
      <c r="I49" s="1161"/>
      <c r="J49" s="1162"/>
      <c r="K49" s="63">
        <v>9</v>
      </c>
      <c r="L49" s="64">
        <v>9</v>
      </c>
      <c r="M49" s="64">
        <v>5</v>
      </c>
      <c r="N49" s="64">
        <v>5</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t="s">
        <v>485</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347</v>
      </c>
      <c r="L52" s="64">
        <v>349</v>
      </c>
      <c r="M52" s="64">
        <v>303</v>
      </c>
      <c r="N52" s="64">
        <v>303</v>
      </c>
      <c r="O52" s="65">
        <v>302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178</v>
      </c>
      <c r="L53" s="69">
        <v>188</v>
      </c>
      <c r="M53" s="69">
        <v>151</v>
      </c>
      <c r="N53" s="69">
        <v>156</v>
      </c>
      <c r="O53" s="70">
        <v>150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A5afkq0s+iCptMaQ184sCqFVjTzVrkjkp+QjV3UqcEMDDUUulu53LLSneFbPeLKkLMNalJaFFTx1GYa+GtOZw==" saltValue="x6QTmKX9VTCPpqDO8AL1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3405</v>
      </c>
      <c r="J41" s="344">
        <v>3246</v>
      </c>
      <c r="K41" s="344">
        <v>3357</v>
      </c>
      <c r="L41" s="344">
        <v>3367</v>
      </c>
      <c r="M41" s="345">
        <v>3404</v>
      </c>
    </row>
    <row r="42" spans="2:13" ht="27.75" customHeight="1" x14ac:dyDescent="0.15">
      <c r="B42" s="1186"/>
      <c r="C42" s="1187"/>
      <c r="D42" s="106"/>
      <c r="E42" s="1192" t="s">
        <v>32</v>
      </c>
      <c r="F42" s="1192"/>
      <c r="G42" s="1192"/>
      <c r="H42" s="1193"/>
      <c r="I42" s="346">
        <v>3</v>
      </c>
      <c r="J42" s="347" t="s">
        <v>485</v>
      </c>
      <c r="K42" s="347">
        <v>3</v>
      </c>
      <c r="L42" s="347">
        <v>2</v>
      </c>
      <c r="M42" s="348">
        <v>2</v>
      </c>
    </row>
    <row r="43" spans="2:13" ht="27.75" customHeight="1" x14ac:dyDescent="0.15">
      <c r="B43" s="1186"/>
      <c r="C43" s="1187"/>
      <c r="D43" s="106"/>
      <c r="E43" s="1192" t="s">
        <v>33</v>
      </c>
      <c r="F43" s="1192"/>
      <c r="G43" s="1192"/>
      <c r="H43" s="1193"/>
      <c r="I43" s="346">
        <v>1006</v>
      </c>
      <c r="J43" s="347">
        <v>891</v>
      </c>
      <c r="K43" s="347">
        <v>843</v>
      </c>
      <c r="L43" s="347">
        <v>734</v>
      </c>
      <c r="M43" s="348">
        <v>647</v>
      </c>
    </row>
    <row r="44" spans="2:13" ht="27.75" customHeight="1" x14ac:dyDescent="0.15">
      <c r="B44" s="1186"/>
      <c r="C44" s="1187"/>
      <c r="D44" s="106"/>
      <c r="E44" s="1192" t="s">
        <v>34</v>
      </c>
      <c r="F44" s="1192"/>
      <c r="G44" s="1192"/>
      <c r="H44" s="1193"/>
      <c r="I44" s="346">
        <v>25</v>
      </c>
      <c r="J44" s="347">
        <v>21</v>
      </c>
      <c r="K44" s="347">
        <v>35</v>
      </c>
      <c r="L44" s="347">
        <v>52</v>
      </c>
      <c r="M44" s="348">
        <v>66</v>
      </c>
    </row>
    <row r="45" spans="2:13" ht="27.75" customHeight="1" x14ac:dyDescent="0.15">
      <c r="B45" s="1186"/>
      <c r="C45" s="1187"/>
      <c r="D45" s="106"/>
      <c r="E45" s="1192" t="s">
        <v>35</v>
      </c>
      <c r="F45" s="1192"/>
      <c r="G45" s="1192"/>
      <c r="H45" s="1193"/>
      <c r="I45" s="346">
        <v>384</v>
      </c>
      <c r="J45" s="347">
        <v>362</v>
      </c>
      <c r="K45" s="347">
        <v>334</v>
      </c>
      <c r="L45" s="347">
        <v>338</v>
      </c>
      <c r="M45" s="348">
        <v>368</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2338</v>
      </c>
      <c r="J50" s="347">
        <v>2578</v>
      </c>
      <c r="K50" s="347">
        <v>2648</v>
      </c>
      <c r="L50" s="347">
        <v>2870</v>
      </c>
      <c r="M50" s="348">
        <v>3032</v>
      </c>
    </row>
    <row r="51" spans="2:13" ht="27.75" customHeight="1" x14ac:dyDescent="0.15">
      <c r="B51" s="1186"/>
      <c r="C51" s="1187"/>
      <c r="D51" s="106"/>
      <c r="E51" s="1192" t="s">
        <v>42</v>
      </c>
      <c r="F51" s="1192"/>
      <c r="G51" s="1192"/>
      <c r="H51" s="1193"/>
      <c r="I51" s="346">
        <v>276</v>
      </c>
      <c r="J51" s="347">
        <v>253</v>
      </c>
      <c r="K51" s="347">
        <v>233</v>
      </c>
      <c r="L51" s="347">
        <v>215</v>
      </c>
      <c r="M51" s="348">
        <v>197</v>
      </c>
    </row>
    <row r="52" spans="2:13" ht="27.75" customHeight="1" x14ac:dyDescent="0.15">
      <c r="B52" s="1188"/>
      <c r="C52" s="1189"/>
      <c r="D52" s="106"/>
      <c r="E52" s="1192" t="s">
        <v>43</v>
      </c>
      <c r="F52" s="1192"/>
      <c r="G52" s="1192"/>
      <c r="H52" s="1193"/>
      <c r="I52" s="346">
        <v>2600</v>
      </c>
      <c r="J52" s="347">
        <v>2477</v>
      </c>
      <c r="K52" s="347">
        <v>2551</v>
      </c>
      <c r="L52" s="347">
        <v>2758</v>
      </c>
      <c r="M52" s="348">
        <v>2719</v>
      </c>
    </row>
    <row r="53" spans="2:13" ht="27.75" customHeight="1" thickBot="1" x14ac:dyDescent="0.2">
      <c r="B53" s="1199" t="s">
        <v>19</v>
      </c>
      <c r="C53" s="1200"/>
      <c r="D53" s="110"/>
      <c r="E53" s="1201" t="s">
        <v>44</v>
      </c>
      <c r="F53" s="1201"/>
      <c r="G53" s="1201"/>
      <c r="H53" s="1202"/>
      <c r="I53" s="349">
        <v>-392</v>
      </c>
      <c r="J53" s="350">
        <v>-788</v>
      </c>
      <c r="K53" s="350">
        <v>-860</v>
      </c>
      <c r="L53" s="350">
        <v>-1350</v>
      </c>
      <c r="M53" s="351">
        <v>-1460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xdMc39S3Kfv9mwcpb4q7EStjKdV8NDnxoH4chxaB+YRaineG/X8uJhx6gj/wGF5xtxFkaycZz9NpBs4yccYIA==" saltValue="p9+F/iIxT514VMUV2RAu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1006</v>
      </c>
      <c r="G55" s="352">
        <v>974</v>
      </c>
      <c r="H55" s="353">
        <v>983</v>
      </c>
    </row>
    <row r="56" spans="2:8" ht="52.5" customHeight="1" x14ac:dyDescent="0.15">
      <c r="B56" s="122"/>
      <c r="C56" s="1213" t="s">
        <v>47</v>
      </c>
      <c r="D56" s="1213"/>
      <c r="E56" s="1214"/>
      <c r="F56" s="354">
        <v>304</v>
      </c>
      <c r="G56" s="354">
        <v>312</v>
      </c>
      <c r="H56" s="355">
        <v>312</v>
      </c>
    </row>
    <row r="57" spans="2:8" ht="53.25" customHeight="1" x14ac:dyDescent="0.15">
      <c r="B57" s="122"/>
      <c r="C57" s="1215" t="s">
        <v>48</v>
      </c>
      <c r="D57" s="1215"/>
      <c r="E57" s="1216"/>
      <c r="F57" s="356">
        <v>1144</v>
      </c>
      <c r="G57" s="356">
        <v>1410</v>
      </c>
      <c r="H57" s="357">
        <v>1564</v>
      </c>
    </row>
    <row r="58" spans="2:8" ht="45.75" customHeight="1" x14ac:dyDescent="0.15">
      <c r="B58" s="123"/>
      <c r="C58" s="1203" t="s">
        <v>557</v>
      </c>
      <c r="D58" s="1204"/>
      <c r="E58" s="1205"/>
      <c r="F58" s="358">
        <v>310</v>
      </c>
      <c r="G58" s="358">
        <v>403</v>
      </c>
      <c r="H58" s="359">
        <v>514</v>
      </c>
    </row>
    <row r="59" spans="2:8" ht="45.75" customHeight="1" x14ac:dyDescent="0.15">
      <c r="B59" s="123"/>
      <c r="C59" s="1203" t="s">
        <v>558</v>
      </c>
      <c r="D59" s="1204"/>
      <c r="E59" s="1205"/>
      <c r="F59" s="358">
        <v>348</v>
      </c>
      <c r="G59" s="358">
        <v>348</v>
      </c>
      <c r="H59" s="359">
        <v>322</v>
      </c>
    </row>
    <row r="60" spans="2:8" ht="45.75" customHeight="1" x14ac:dyDescent="0.15">
      <c r="B60" s="123"/>
      <c r="C60" s="1203" t="s">
        <v>559</v>
      </c>
      <c r="D60" s="1204"/>
      <c r="E60" s="1205"/>
      <c r="F60" s="358">
        <v>45</v>
      </c>
      <c r="G60" s="358">
        <v>75</v>
      </c>
      <c r="H60" s="359">
        <v>100</v>
      </c>
    </row>
    <row r="61" spans="2:8" ht="45.75" customHeight="1" x14ac:dyDescent="0.15">
      <c r="B61" s="123"/>
      <c r="C61" s="1203" t="s">
        <v>560</v>
      </c>
      <c r="D61" s="1204"/>
      <c r="E61" s="1205"/>
      <c r="F61" s="358">
        <v>48</v>
      </c>
      <c r="G61" s="358">
        <v>50</v>
      </c>
      <c r="H61" s="359">
        <v>51</v>
      </c>
    </row>
    <row r="62" spans="2:8" ht="45.75" customHeight="1" thickBot="1" x14ac:dyDescent="0.2">
      <c r="B62" s="124"/>
      <c r="C62" s="1206" t="s">
        <v>561</v>
      </c>
      <c r="D62" s="1207"/>
      <c r="E62" s="1208"/>
      <c r="F62" s="360">
        <v>81</v>
      </c>
      <c r="G62" s="360">
        <v>131</v>
      </c>
      <c r="H62" s="361">
        <v>151</v>
      </c>
    </row>
    <row r="63" spans="2:8" ht="52.5" customHeight="1" thickBot="1" x14ac:dyDescent="0.2">
      <c r="B63" s="125"/>
      <c r="C63" s="1209" t="s">
        <v>49</v>
      </c>
      <c r="D63" s="1209"/>
      <c r="E63" s="1210"/>
      <c r="F63" s="362">
        <v>2454</v>
      </c>
      <c r="G63" s="362">
        <v>2697</v>
      </c>
      <c r="H63" s="363">
        <v>2858</v>
      </c>
    </row>
    <row r="64" spans="2:8" x14ac:dyDescent="0.15"/>
  </sheetData>
  <sheetProtection algorithmName="SHA-512" hashValue="jhoeC1cf1tJkW8U0ehWljYsZFZkqyisLRc8iRQY3bkjx8idAgSPy722h49nhLfzIzkTR0EPryQjEyTTMkXdN8A==" saltValue="yXWRuFu6HrtdIYyhTf2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105793</v>
      </c>
      <c r="E3" s="144"/>
      <c r="F3" s="145">
        <v>301035</v>
      </c>
      <c r="G3" s="146"/>
      <c r="H3" s="147"/>
    </row>
    <row r="4" spans="1:8" x14ac:dyDescent="0.15">
      <c r="A4" s="148"/>
      <c r="B4" s="149"/>
      <c r="C4" s="150"/>
      <c r="D4" s="151">
        <v>8626</v>
      </c>
      <c r="E4" s="152"/>
      <c r="F4" s="153">
        <v>154376</v>
      </c>
      <c r="G4" s="154"/>
      <c r="H4" s="155"/>
    </row>
    <row r="5" spans="1:8" x14ac:dyDescent="0.15">
      <c r="A5" s="136" t="s">
        <v>517</v>
      </c>
      <c r="B5" s="141"/>
      <c r="C5" s="142"/>
      <c r="D5" s="143">
        <v>48128</v>
      </c>
      <c r="E5" s="144"/>
      <c r="F5" s="145">
        <v>330026</v>
      </c>
      <c r="G5" s="146"/>
      <c r="H5" s="147"/>
    </row>
    <row r="6" spans="1:8" x14ac:dyDescent="0.15">
      <c r="A6" s="148"/>
      <c r="B6" s="149"/>
      <c r="C6" s="150"/>
      <c r="D6" s="151">
        <v>33494</v>
      </c>
      <c r="E6" s="152"/>
      <c r="F6" s="153">
        <v>141075</v>
      </c>
      <c r="G6" s="154"/>
      <c r="H6" s="155"/>
    </row>
    <row r="7" spans="1:8" x14ac:dyDescent="0.15">
      <c r="A7" s="136" t="s">
        <v>518</v>
      </c>
      <c r="B7" s="141"/>
      <c r="C7" s="142"/>
      <c r="D7" s="143">
        <v>166575</v>
      </c>
      <c r="E7" s="144"/>
      <c r="F7" s="145">
        <v>278179</v>
      </c>
      <c r="G7" s="146"/>
      <c r="H7" s="147"/>
    </row>
    <row r="8" spans="1:8" x14ac:dyDescent="0.15">
      <c r="A8" s="148"/>
      <c r="B8" s="149"/>
      <c r="C8" s="150"/>
      <c r="D8" s="151">
        <v>89206</v>
      </c>
      <c r="E8" s="152"/>
      <c r="F8" s="153">
        <v>122182</v>
      </c>
      <c r="G8" s="154"/>
      <c r="H8" s="155"/>
    </row>
    <row r="9" spans="1:8" x14ac:dyDescent="0.15">
      <c r="A9" s="136" t="s">
        <v>519</v>
      </c>
      <c r="B9" s="141"/>
      <c r="C9" s="142"/>
      <c r="D9" s="143">
        <v>120864</v>
      </c>
      <c r="E9" s="144"/>
      <c r="F9" s="145">
        <v>283153</v>
      </c>
      <c r="G9" s="146"/>
      <c r="H9" s="147"/>
    </row>
    <row r="10" spans="1:8" x14ac:dyDescent="0.15">
      <c r="A10" s="148"/>
      <c r="B10" s="149"/>
      <c r="C10" s="150"/>
      <c r="D10" s="151">
        <v>62791</v>
      </c>
      <c r="E10" s="152"/>
      <c r="F10" s="153">
        <v>127593</v>
      </c>
      <c r="G10" s="154"/>
      <c r="H10" s="155"/>
    </row>
    <row r="11" spans="1:8" x14ac:dyDescent="0.15">
      <c r="A11" s="136" t="s">
        <v>520</v>
      </c>
      <c r="B11" s="141"/>
      <c r="C11" s="142"/>
      <c r="D11" s="143">
        <v>193850</v>
      </c>
      <c r="E11" s="144"/>
      <c r="F11" s="145">
        <v>262169</v>
      </c>
      <c r="G11" s="146"/>
      <c r="H11" s="147"/>
    </row>
    <row r="12" spans="1:8" x14ac:dyDescent="0.15">
      <c r="A12" s="148"/>
      <c r="B12" s="149"/>
      <c r="C12" s="156"/>
      <c r="D12" s="151">
        <v>94531</v>
      </c>
      <c r="E12" s="152"/>
      <c r="F12" s="153">
        <v>152658</v>
      </c>
      <c r="G12" s="154"/>
      <c r="H12" s="155"/>
    </row>
    <row r="13" spans="1:8" x14ac:dyDescent="0.15">
      <c r="A13" s="136"/>
      <c r="B13" s="141"/>
      <c r="C13" s="157"/>
      <c r="D13" s="158">
        <v>127042</v>
      </c>
      <c r="E13" s="159"/>
      <c r="F13" s="160">
        <v>290912</v>
      </c>
      <c r="G13" s="161"/>
      <c r="H13" s="147"/>
    </row>
    <row r="14" spans="1:8" x14ac:dyDescent="0.15">
      <c r="A14" s="148"/>
      <c r="B14" s="149"/>
      <c r="C14" s="150"/>
      <c r="D14" s="151">
        <v>57730</v>
      </c>
      <c r="E14" s="152"/>
      <c r="F14" s="153">
        <v>139577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31.89</v>
      </c>
      <c r="C19" s="162">
        <f>ROUND(VALUE(SUBSTITUTE(実質収支比率等に係る経年分析!G$48,"▲","-")),2)</f>
        <v>31.1</v>
      </c>
      <c r="D19" s="162">
        <f>ROUND(VALUE(SUBSTITUTE(実質収支比率等に係る経年分析!H$48,"▲","-")),2)</f>
        <v>32.700000000000003</v>
      </c>
      <c r="E19" s="162">
        <f>ROUND(VALUE(SUBSTITUTE(実質収支比率等に係る経年分析!I$48,"▲","-")),2)</f>
        <v>31.91</v>
      </c>
      <c r="F19" s="162">
        <f>ROUND(VALUE(SUBSTITUTE(実質収支比率等に係る経年分析!J$48,"▲","-")),2)</f>
        <v>22.16</v>
      </c>
    </row>
    <row r="20" spans="1:11" x14ac:dyDescent="0.15">
      <c r="A20" s="162" t="s">
        <v>53</v>
      </c>
      <c r="B20" s="162">
        <f>ROUND(VALUE(SUBSTITUTE(実質収支比率等に係る経年分析!F$47,"▲","-")),2)</f>
        <v>39.89</v>
      </c>
      <c r="C20" s="162">
        <f>ROUND(VALUE(SUBSTITUTE(実質収支比率等に係る経年分析!G$47,"▲","-")),2)</f>
        <v>42.5</v>
      </c>
      <c r="D20" s="162">
        <f>ROUND(VALUE(SUBSTITUTE(実質収支比率等に係る経年分析!H$47,"▲","-")),2)</f>
        <v>49.64</v>
      </c>
      <c r="E20" s="162">
        <f>ROUND(VALUE(SUBSTITUTE(実質収支比率等に係る経年分析!I$47,"▲","-")),2)</f>
        <v>47.48</v>
      </c>
      <c r="F20" s="162">
        <f>ROUND(VALUE(SUBSTITUTE(実質収支比率等に係る経年分析!J$47,"▲","-")),2)</f>
        <v>46.65</v>
      </c>
    </row>
    <row r="21" spans="1:11" x14ac:dyDescent="0.15">
      <c r="A21" s="162" t="s">
        <v>54</v>
      </c>
      <c r="B21" s="162">
        <f>IF(ISNUMBER(VALUE(SUBSTITUTE(実質収支比率等に係る経年分析!F$49,"▲","-"))),ROUND(VALUE(SUBSTITUTE(実質収支比率等に係る経年分析!F$49,"▲","-")),2),NA())</f>
        <v>13.41</v>
      </c>
      <c r="C21" s="162">
        <f>IF(ISNUMBER(VALUE(SUBSTITUTE(実質収支比率等に係る経年分析!G$49,"▲","-"))),ROUND(VALUE(SUBSTITUTE(実質収支比率等に係る経年分析!G$49,"▲","-")),2),NA())</f>
        <v>8.1999999999999993</v>
      </c>
      <c r="D21" s="162">
        <f>IF(ISNUMBER(VALUE(SUBSTITUTE(実質収支比率等に係る経年分析!H$49,"▲","-"))),ROUND(VALUE(SUBSTITUTE(実質収支比率等に係る経年分析!H$49,"▲","-")),2),NA())</f>
        <v>4.63</v>
      </c>
      <c r="E21" s="162">
        <f>IF(ISNUMBER(VALUE(SUBSTITUTE(実質収支比率等に係る経年分析!I$49,"▲","-"))),ROUND(VALUE(SUBSTITUTE(実質収支比率等に係る経年分析!I$49,"▲","-")),2),NA())</f>
        <v>-1.88</v>
      </c>
      <c r="F21" s="162">
        <f>IF(ISNUMBER(VALUE(SUBSTITUTE(実質収支比率等に係る経年分析!J$49,"▲","-"))),ROUND(VALUE(SUBSTITUTE(実質収支比率等に係る経年分析!J$49,"▲","-")),2),NA())</f>
        <v>-8.51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簡易水道事業</v>
      </c>
      <c r="B31" s="163">
        <f>IF(ROUND(VALUE(SUBSTITUTE(連結実質赤字比率に係る赤字・黒字の構成分析!F$39,"▲", "-")), 2) &lt; 0, ABS(ROUND(VALUE(SUBSTITUTE(連結実質赤字比率に係る赤字・黒字の構成分析!F$39,"▲", "-")), 2)), NA())</f>
        <v>0.39</v>
      </c>
      <c r="C31" s="163" t="e">
        <f>IF(ROUND(VALUE(SUBSTITUTE(連結実質赤字比率に係る赤字・黒字の構成分析!F$39,"▲", "-")), 2) &gt;= 0, ABS(ROUND(VALUE(SUBSTITUTE(連結実質赤字比率に係る赤字・黒字の構成分析!F$39,"▲", "-")), 2)), NA())</f>
        <v>#N/A</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0.48</v>
      </c>
    </row>
    <row r="32" spans="1:11" x14ac:dyDescent="0.15">
      <c r="A32" s="163" t="str">
        <f>IF(連結実質赤字比率に係る赤字・黒字の構成分析!C$38="",NA(),連結実質赤字比率に係る赤字・黒字の構成分析!C$38)</f>
        <v>国民健康保険事業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2.4900000000000002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15">
      <c r="A33" s="163" t="str">
        <f>IF(連結実質赤字比率に係る赤字・黒字の構成分析!C$37="",NA(),連結実質赤字比率に係る赤字・黒字の構成分析!C$37)</f>
        <v>農業集落排水事業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0.28999999999999998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0.76</v>
      </c>
    </row>
    <row r="34" spans="1:16" x14ac:dyDescent="0.15">
      <c r="A34" s="163" t="str">
        <f>IF(連結実質赤字比率に係る赤字・黒字の構成分析!C$36="",NA(),連結実質赤字比率に係る赤字・黒字の構成分析!C$36)</f>
        <v>介護保険事業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2.2200000000000002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31.88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32.700000000000003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22.16</v>
      </c>
    </row>
    <row r="36" spans="1:16" x14ac:dyDescent="0.15">
      <c r="A36" s="163" t="str">
        <f>IF(連結実質赤字比率に係る赤字・黒字の構成分析!C$34="",NA(),連結実質赤字比率に係る赤字・黒字の構成分析!C$34)</f>
        <v>後期高齢者医療事業</v>
      </c>
      <c r="B36" s="163">
        <f>IF(ROUND(VALUE(SUBSTITUTE(連結実質赤字比率に係る赤字・黒字の構成分析!F$34,"▲", "-")), 2) &lt; 0, ABS(ROUND(VALUE(SUBSTITUTE(連結実質赤字比率に係る赤字・黒字の構成分析!F$34,"▲", "-")), 2)), NA())</f>
        <v>0.21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0.25</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0.18</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0.12</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0.12</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347</v>
      </c>
      <c r="E42" s="164"/>
      <c r="F42" s="164"/>
      <c r="G42" s="164">
        <f>'実質公債費比率（分子）の構造'!L$52</f>
        <v>349</v>
      </c>
      <c r="H42" s="164"/>
      <c r="I42" s="164"/>
      <c r="J42" s="164">
        <f>'実質公債費比率（分子）の構造'!M$52</f>
        <v>303</v>
      </c>
      <c r="K42" s="164"/>
      <c r="L42" s="164"/>
      <c r="M42" s="164">
        <f>'実質公債費比率（分子）の構造'!N$52</f>
        <v>303</v>
      </c>
      <c r="N42" s="164"/>
      <c r="O42" s="164"/>
      <c r="P42" s="164">
        <f>'実質公債費比率（分子）の構造'!O$52</f>
        <v>302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t="str">
        <f>'実質公債費比率（分子）の構造'!L$50</f>
        <v>-</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9</v>
      </c>
      <c r="C45" s="164"/>
      <c r="D45" s="164"/>
      <c r="E45" s="164">
        <f>'実質公債費比率（分子）の構造'!L$49</f>
        <v>9</v>
      </c>
      <c r="F45" s="164"/>
      <c r="G45" s="164"/>
      <c r="H45" s="164">
        <f>'実質公債費比率（分子）の構造'!M$49</f>
        <v>5</v>
      </c>
      <c r="I45" s="164"/>
      <c r="J45" s="164"/>
      <c r="K45" s="164">
        <f>'実質公債費比率（分子）の構造'!N$49</f>
        <v>5</v>
      </c>
      <c r="L45" s="164"/>
      <c r="M45" s="164"/>
      <c r="N45" s="164">
        <f>'実質公債費比率（分子）の構造'!O$49</f>
        <v>6</v>
      </c>
      <c r="O45" s="164"/>
      <c r="P45" s="164"/>
    </row>
    <row r="46" spans="1:16" x14ac:dyDescent="0.15">
      <c r="A46" s="164" t="s">
        <v>64</v>
      </c>
      <c r="B46" s="164">
        <f>'実質公債費比率（分子）の構造'!K$48</f>
        <v>159</v>
      </c>
      <c r="C46" s="164"/>
      <c r="D46" s="164"/>
      <c r="E46" s="164">
        <f>'実質公債費比率（分子）の構造'!L$48</f>
        <v>154</v>
      </c>
      <c r="F46" s="164"/>
      <c r="G46" s="164"/>
      <c r="H46" s="164">
        <f>'実質公債費比率（分子）の構造'!M$48</f>
        <v>120</v>
      </c>
      <c r="I46" s="164"/>
      <c r="J46" s="164"/>
      <c r="K46" s="164">
        <f>'実質公債費比率（分子）の構造'!N$48</f>
        <v>109</v>
      </c>
      <c r="L46" s="164"/>
      <c r="M46" s="164"/>
      <c r="N46" s="164">
        <f>'実質公債費比率（分子）の構造'!O$48</f>
        <v>85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357</v>
      </c>
      <c r="C49" s="164"/>
      <c r="D49" s="164"/>
      <c r="E49" s="164">
        <f>'実質公債費比率（分子）の構造'!L$45</f>
        <v>374</v>
      </c>
      <c r="F49" s="164"/>
      <c r="G49" s="164"/>
      <c r="H49" s="164">
        <f>'実質公債費比率（分子）の構造'!M$45</f>
        <v>329</v>
      </c>
      <c r="I49" s="164"/>
      <c r="J49" s="164"/>
      <c r="K49" s="164">
        <f>'実質公債費比率（分子）の構造'!N$45</f>
        <v>345</v>
      </c>
      <c r="L49" s="164"/>
      <c r="M49" s="164"/>
      <c r="N49" s="164">
        <f>'実質公債費比率（分子）の構造'!O$45</f>
        <v>361</v>
      </c>
      <c r="O49" s="164"/>
      <c r="P49" s="164"/>
    </row>
    <row r="50" spans="1:16" x14ac:dyDescent="0.15">
      <c r="A50" s="164" t="s">
        <v>67</v>
      </c>
      <c r="B50" s="164" t="e">
        <f>NA()</f>
        <v>#N/A</v>
      </c>
      <c r="C50" s="164">
        <f>IF(ISNUMBER('実質公債費比率（分子）の構造'!K$53),'実質公債費比率（分子）の構造'!K$53,NA())</f>
        <v>178</v>
      </c>
      <c r="D50" s="164" t="e">
        <f>NA()</f>
        <v>#N/A</v>
      </c>
      <c r="E50" s="164" t="e">
        <f>NA()</f>
        <v>#N/A</v>
      </c>
      <c r="F50" s="164">
        <f>IF(ISNUMBER('実質公債費比率（分子）の構造'!L$53),'実質公債費比率（分子）の構造'!L$53,NA())</f>
        <v>188</v>
      </c>
      <c r="G50" s="164" t="e">
        <f>NA()</f>
        <v>#N/A</v>
      </c>
      <c r="H50" s="164" t="e">
        <f>NA()</f>
        <v>#N/A</v>
      </c>
      <c r="I50" s="164">
        <f>IF(ISNUMBER('実質公債費比率（分子）の構造'!M$53),'実質公債費比率（分子）の構造'!M$53,NA())</f>
        <v>151</v>
      </c>
      <c r="J50" s="164" t="e">
        <f>NA()</f>
        <v>#N/A</v>
      </c>
      <c r="K50" s="164" t="e">
        <f>NA()</f>
        <v>#N/A</v>
      </c>
      <c r="L50" s="164">
        <f>IF(ISNUMBER('実質公債費比率（分子）の構造'!N$53),'実質公債費比率（分子）の構造'!N$53,NA())</f>
        <v>156</v>
      </c>
      <c r="M50" s="164" t="e">
        <f>NA()</f>
        <v>#N/A</v>
      </c>
      <c r="N50" s="164" t="e">
        <f>NA()</f>
        <v>#N/A</v>
      </c>
      <c r="O50" s="164">
        <f>IF(ISNUMBER('実質公債費比率（分子）の構造'!O$53),'実質公債費比率（分子）の構造'!O$53,NA())</f>
        <v>150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2600</v>
      </c>
      <c r="E56" s="163"/>
      <c r="F56" s="163"/>
      <c r="G56" s="163">
        <f>'将来負担比率（分子）の構造'!J$52</f>
        <v>2477</v>
      </c>
      <c r="H56" s="163"/>
      <c r="I56" s="163"/>
      <c r="J56" s="163">
        <f>'将来負担比率（分子）の構造'!K$52</f>
        <v>2551</v>
      </c>
      <c r="K56" s="163"/>
      <c r="L56" s="163"/>
      <c r="M56" s="163">
        <f>'将来負担比率（分子）の構造'!L$52</f>
        <v>2758</v>
      </c>
      <c r="N56" s="163"/>
      <c r="O56" s="163"/>
      <c r="P56" s="163">
        <f>'将来負担比率（分子）の構造'!M$52</f>
        <v>2719</v>
      </c>
    </row>
    <row r="57" spans="1:16" x14ac:dyDescent="0.15">
      <c r="A57" s="163" t="s">
        <v>42</v>
      </c>
      <c r="B57" s="163"/>
      <c r="C57" s="163"/>
      <c r="D57" s="163">
        <f>'将来負担比率（分子）の構造'!I$51</f>
        <v>276</v>
      </c>
      <c r="E57" s="163"/>
      <c r="F57" s="163"/>
      <c r="G57" s="163">
        <f>'将来負担比率（分子）の構造'!J$51</f>
        <v>253</v>
      </c>
      <c r="H57" s="163"/>
      <c r="I57" s="163"/>
      <c r="J57" s="163">
        <f>'将来負担比率（分子）の構造'!K$51</f>
        <v>233</v>
      </c>
      <c r="K57" s="163"/>
      <c r="L57" s="163"/>
      <c r="M57" s="163">
        <f>'将来負担比率（分子）の構造'!L$51</f>
        <v>215</v>
      </c>
      <c r="N57" s="163"/>
      <c r="O57" s="163"/>
      <c r="P57" s="163">
        <f>'将来負担比率（分子）の構造'!M$51</f>
        <v>197</v>
      </c>
    </row>
    <row r="58" spans="1:16" x14ac:dyDescent="0.15">
      <c r="A58" s="163" t="s">
        <v>41</v>
      </c>
      <c r="B58" s="163"/>
      <c r="C58" s="163"/>
      <c r="D58" s="163">
        <f>'将来負担比率（分子）の構造'!I$50</f>
        <v>2338</v>
      </c>
      <c r="E58" s="163"/>
      <c r="F58" s="163"/>
      <c r="G58" s="163">
        <f>'将来負担比率（分子）の構造'!J$50</f>
        <v>2578</v>
      </c>
      <c r="H58" s="163"/>
      <c r="I58" s="163"/>
      <c r="J58" s="163">
        <f>'将来負担比率（分子）の構造'!K$50</f>
        <v>2648</v>
      </c>
      <c r="K58" s="163"/>
      <c r="L58" s="163"/>
      <c r="M58" s="163">
        <f>'将来負担比率（分子）の構造'!L$50</f>
        <v>2870</v>
      </c>
      <c r="N58" s="163"/>
      <c r="O58" s="163"/>
      <c r="P58" s="163">
        <f>'将来負担比率（分子）の構造'!M$50</f>
        <v>3032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384</v>
      </c>
      <c r="C62" s="163"/>
      <c r="D62" s="163"/>
      <c r="E62" s="163">
        <f>'将来負担比率（分子）の構造'!J$45</f>
        <v>362</v>
      </c>
      <c r="F62" s="163"/>
      <c r="G62" s="163"/>
      <c r="H62" s="163">
        <f>'将来負担比率（分子）の構造'!K$45</f>
        <v>334</v>
      </c>
      <c r="I62" s="163"/>
      <c r="J62" s="163"/>
      <c r="K62" s="163">
        <f>'将来負担比率（分子）の構造'!L$45</f>
        <v>338</v>
      </c>
      <c r="L62" s="163"/>
      <c r="M62" s="163"/>
      <c r="N62" s="163">
        <f>'将来負担比率（分子）の構造'!M$45</f>
        <v>368</v>
      </c>
      <c r="O62" s="163"/>
      <c r="P62" s="163"/>
    </row>
    <row r="63" spans="1:16" x14ac:dyDescent="0.15">
      <c r="A63" s="163" t="s">
        <v>34</v>
      </c>
      <c r="B63" s="163">
        <f>'将来負担比率（分子）の構造'!I$44</f>
        <v>25</v>
      </c>
      <c r="C63" s="163"/>
      <c r="D63" s="163"/>
      <c r="E63" s="163">
        <f>'将来負担比率（分子）の構造'!J$44</f>
        <v>21</v>
      </c>
      <c r="F63" s="163"/>
      <c r="G63" s="163"/>
      <c r="H63" s="163">
        <f>'将来負担比率（分子）の構造'!K$44</f>
        <v>35</v>
      </c>
      <c r="I63" s="163"/>
      <c r="J63" s="163"/>
      <c r="K63" s="163">
        <f>'将来負担比率（分子）の構造'!L$44</f>
        <v>52</v>
      </c>
      <c r="L63" s="163"/>
      <c r="M63" s="163"/>
      <c r="N63" s="163">
        <f>'将来負担比率（分子）の構造'!M$44</f>
        <v>66</v>
      </c>
      <c r="O63" s="163"/>
      <c r="P63" s="163"/>
    </row>
    <row r="64" spans="1:16" x14ac:dyDescent="0.15">
      <c r="A64" s="163" t="s">
        <v>33</v>
      </c>
      <c r="B64" s="163">
        <f>'将来負担比率（分子）の構造'!I$43</f>
        <v>1006</v>
      </c>
      <c r="C64" s="163"/>
      <c r="D64" s="163"/>
      <c r="E64" s="163">
        <f>'将来負担比率（分子）の構造'!J$43</f>
        <v>891</v>
      </c>
      <c r="F64" s="163"/>
      <c r="G64" s="163"/>
      <c r="H64" s="163">
        <f>'将来負担比率（分子）の構造'!K$43</f>
        <v>843</v>
      </c>
      <c r="I64" s="163"/>
      <c r="J64" s="163"/>
      <c r="K64" s="163">
        <f>'将来負担比率（分子）の構造'!L$43</f>
        <v>734</v>
      </c>
      <c r="L64" s="163"/>
      <c r="M64" s="163"/>
      <c r="N64" s="163">
        <f>'将来負担比率（分子）の構造'!M$43</f>
        <v>647</v>
      </c>
      <c r="O64" s="163"/>
      <c r="P64" s="163"/>
    </row>
    <row r="65" spans="1:16" x14ac:dyDescent="0.15">
      <c r="A65" s="163" t="s">
        <v>32</v>
      </c>
      <c r="B65" s="163">
        <f>'将来負担比率（分子）の構造'!I$42</f>
        <v>3</v>
      </c>
      <c r="C65" s="163"/>
      <c r="D65" s="163"/>
      <c r="E65" s="163" t="str">
        <f>'将来負担比率（分子）の構造'!J$42</f>
        <v>-</v>
      </c>
      <c r="F65" s="163"/>
      <c r="G65" s="163"/>
      <c r="H65" s="163">
        <f>'将来負担比率（分子）の構造'!K$42</f>
        <v>3</v>
      </c>
      <c r="I65" s="163"/>
      <c r="J65" s="163"/>
      <c r="K65" s="163">
        <f>'将来負担比率（分子）の構造'!L$42</f>
        <v>2</v>
      </c>
      <c r="L65" s="163"/>
      <c r="M65" s="163"/>
      <c r="N65" s="163">
        <f>'将来負担比率（分子）の構造'!M$42</f>
        <v>2</v>
      </c>
      <c r="O65" s="163"/>
      <c r="P65" s="163"/>
    </row>
    <row r="66" spans="1:16" x14ac:dyDescent="0.15">
      <c r="A66" s="163" t="s">
        <v>31</v>
      </c>
      <c r="B66" s="163">
        <f>'将来負担比率（分子）の構造'!I$41</f>
        <v>3405</v>
      </c>
      <c r="C66" s="163"/>
      <c r="D66" s="163"/>
      <c r="E66" s="163">
        <f>'将来負担比率（分子）の構造'!J$41</f>
        <v>3246</v>
      </c>
      <c r="F66" s="163"/>
      <c r="G66" s="163"/>
      <c r="H66" s="163">
        <f>'将来負担比率（分子）の構造'!K$41</f>
        <v>3357</v>
      </c>
      <c r="I66" s="163"/>
      <c r="J66" s="163"/>
      <c r="K66" s="163">
        <f>'将来負担比率（分子）の構造'!L$41</f>
        <v>3367</v>
      </c>
      <c r="L66" s="163"/>
      <c r="M66" s="163"/>
      <c r="N66" s="163">
        <f>'将来負担比率（分子）の構造'!M$41</f>
        <v>3404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1006</v>
      </c>
      <c r="C72" s="167">
        <f>基金残高に係る経年分析!G55</f>
        <v>974</v>
      </c>
      <c r="D72" s="167">
        <f>基金残高に係る経年分析!H55</f>
        <v>983</v>
      </c>
    </row>
    <row r="73" spans="1:16" x14ac:dyDescent="0.15">
      <c r="A73" s="166" t="s">
        <v>74</v>
      </c>
      <c r="B73" s="167">
        <f>基金残高に係る経年分析!F56</f>
        <v>304</v>
      </c>
      <c r="C73" s="167">
        <f>基金残高に係る経年分析!G56</f>
        <v>312</v>
      </c>
      <c r="D73" s="167">
        <f>基金残高に係る経年分析!H56</f>
        <v>312</v>
      </c>
    </row>
    <row r="74" spans="1:16" x14ac:dyDescent="0.15">
      <c r="A74" s="166" t="s">
        <v>75</v>
      </c>
      <c r="B74" s="167">
        <f>基金残高に係る経年分析!F57</f>
        <v>1144</v>
      </c>
      <c r="C74" s="167">
        <f>基金残高に係る経年分析!G57</f>
        <v>1410</v>
      </c>
      <c r="D74" s="167">
        <f>基金残高に係る経年分析!H57</f>
        <v>1564</v>
      </c>
    </row>
  </sheetData>
  <sheetProtection algorithmName="SHA-512" hashValue="c4Te9lOBLSB+XytuPj5rZq4DEMY9chrxJcBvB+zxU8xx5Y3sCrIe64YmRakgfsOzQ4cRv3MuxM4om0UqUBSVLQ==" saltValue="9LNtXUBXCfiYFA1u9lB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237972</v>
      </c>
      <c r="S5" s="613"/>
      <c r="T5" s="613"/>
      <c r="U5" s="613"/>
      <c r="V5" s="613"/>
      <c r="W5" s="613"/>
      <c r="X5" s="613"/>
      <c r="Y5" s="614"/>
      <c r="Z5" s="615">
        <v>4.3</v>
      </c>
      <c r="AA5" s="615"/>
      <c r="AB5" s="615"/>
      <c r="AC5" s="615"/>
      <c r="AD5" s="616">
        <v>237972</v>
      </c>
      <c r="AE5" s="616"/>
      <c r="AF5" s="616"/>
      <c r="AG5" s="616"/>
      <c r="AH5" s="616"/>
      <c r="AI5" s="616"/>
      <c r="AJ5" s="616"/>
      <c r="AK5" s="616"/>
      <c r="AL5" s="617">
        <v>11.3</v>
      </c>
      <c r="AM5" s="618"/>
      <c r="AN5" s="618"/>
      <c r="AO5" s="619"/>
      <c r="AP5" s="609" t="s">
        <v>215</v>
      </c>
      <c r="AQ5" s="610"/>
      <c r="AR5" s="610"/>
      <c r="AS5" s="610"/>
      <c r="AT5" s="610"/>
      <c r="AU5" s="610"/>
      <c r="AV5" s="610"/>
      <c r="AW5" s="610"/>
      <c r="AX5" s="610"/>
      <c r="AY5" s="610"/>
      <c r="AZ5" s="610"/>
      <c r="BA5" s="610"/>
      <c r="BB5" s="610"/>
      <c r="BC5" s="610"/>
      <c r="BD5" s="610"/>
      <c r="BE5" s="610"/>
      <c r="BF5" s="611"/>
      <c r="BG5" s="623">
        <v>237423</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59295</v>
      </c>
      <c r="S6" s="624"/>
      <c r="T6" s="624"/>
      <c r="U6" s="624"/>
      <c r="V6" s="624"/>
      <c r="W6" s="624"/>
      <c r="X6" s="624"/>
      <c r="Y6" s="625"/>
      <c r="Z6" s="626">
        <v>1.1000000000000001</v>
      </c>
      <c r="AA6" s="626"/>
      <c r="AB6" s="626"/>
      <c r="AC6" s="626"/>
      <c r="AD6" s="627">
        <v>59295</v>
      </c>
      <c r="AE6" s="627"/>
      <c r="AF6" s="627"/>
      <c r="AG6" s="627"/>
      <c r="AH6" s="627"/>
      <c r="AI6" s="627"/>
      <c r="AJ6" s="627"/>
      <c r="AK6" s="627"/>
      <c r="AL6" s="628">
        <v>2.8</v>
      </c>
      <c r="AM6" s="629"/>
      <c r="AN6" s="629"/>
      <c r="AO6" s="630"/>
      <c r="AP6" s="620" t="s">
        <v>220</v>
      </c>
      <c r="AQ6" s="621"/>
      <c r="AR6" s="621"/>
      <c r="AS6" s="621"/>
      <c r="AT6" s="621"/>
      <c r="AU6" s="621"/>
      <c r="AV6" s="621"/>
      <c r="AW6" s="621"/>
      <c r="AX6" s="621"/>
      <c r="AY6" s="621"/>
      <c r="AZ6" s="621"/>
      <c r="BA6" s="621"/>
      <c r="BB6" s="621"/>
      <c r="BC6" s="621"/>
      <c r="BD6" s="621"/>
      <c r="BE6" s="621"/>
      <c r="BF6" s="622"/>
      <c r="BG6" s="623">
        <v>237423</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57794</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57794</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84</v>
      </c>
      <c r="S7" s="624"/>
      <c r="T7" s="624"/>
      <c r="U7" s="624"/>
      <c r="V7" s="624"/>
      <c r="W7" s="624"/>
      <c r="X7" s="624"/>
      <c r="Y7" s="625"/>
      <c r="Z7" s="626">
        <v>0</v>
      </c>
      <c r="AA7" s="626"/>
      <c r="AB7" s="626"/>
      <c r="AC7" s="626"/>
      <c r="AD7" s="627">
        <v>84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100387</v>
      </c>
      <c r="BH7" s="624"/>
      <c r="BI7" s="624"/>
      <c r="BJ7" s="624"/>
      <c r="BK7" s="624"/>
      <c r="BL7" s="624"/>
      <c r="BM7" s="624"/>
      <c r="BN7" s="625"/>
      <c r="BO7" s="626">
        <v>42.2</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1242913</v>
      </c>
      <c r="CS7" s="624"/>
      <c r="CT7" s="624"/>
      <c r="CU7" s="624"/>
      <c r="CV7" s="624"/>
      <c r="CW7" s="624"/>
      <c r="CX7" s="624"/>
      <c r="CY7" s="625"/>
      <c r="CZ7" s="626">
        <v>24.8</v>
      </c>
      <c r="DA7" s="626"/>
      <c r="DB7" s="626"/>
      <c r="DC7" s="626"/>
      <c r="DD7" s="632">
        <v>116194</v>
      </c>
      <c r="DE7" s="624"/>
      <c r="DF7" s="624"/>
      <c r="DG7" s="624"/>
      <c r="DH7" s="624"/>
      <c r="DI7" s="624"/>
      <c r="DJ7" s="624"/>
      <c r="DK7" s="624"/>
      <c r="DL7" s="624"/>
      <c r="DM7" s="624"/>
      <c r="DN7" s="624"/>
      <c r="DO7" s="624"/>
      <c r="DP7" s="625"/>
      <c r="DQ7" s="632">
        <v>882416</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1020</v>
      </c>
      <c r="S8" s="624"/>
      <c r="T8" s="624"/>
      <c r="U8" s="624"/>
      <c r="V8" s="624"/>
      <c r="W8" s="624"/>
      <c r="X8" s="624"/>
      <c r="Y8" s="625"/>
      <c r="Z8" s="626">
        <v>0</v>
      </c>
      <c r="AA8" s="626"/>
      <c r="AB8" s="626"/>
      <c r="AC8" s="626"/>
      <c r="AD8" s="627">
        <v>1020</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4402</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894935</v>
      </c>
      <c r="CS8" s="624"/>
      <c r="CT8" s="624"/>
      <c r="CU8" s="624"/>
      <c r="CV8" s="624"/>
      <c r="CW8" s="624"/>
      <c r="CX8" s="624"/>
      <c r="CY8" s="625"/>
      <c r="CZ8" s="626">
        <v>17.899999999999999</v>
      </c>
      <c r="DA8" s="626"/>
      <c r="DB8" s="626"/>
      <c r="DC8" s="626"/>
      <c r="DD8" s="632">
        <v>4213</v>
      </c>
      <c r="DE8" s="624"/>
      <c r="DF8" s="624"/>
      <c r="DG8" s="624"/>
      <c r="DH8" s="624"/>
      <c r="DI8" s="624"/>
      <c r="DJ8" s="624"/>
      <c r="DK8" s="624"/>
      <c r="DL8" s="624"/>
      <c r="DM8" s="624"/>
      <c r="DN8" s="624"/>
      <c r="DO8" s="624"/>
      <c r="DP8" s="625"/>
      <c r="DQ8" s="632">
        <v>464912</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1732</v>
      </c>
      <c r="S9" s="624"/>
      <c r="T9" s="624"/>
      <c r="U9" s="624"/>
      <c r="V9" s="624"/>
      <c r="W9" s="624"/>
      <c r="X9" s="624"/>
      <c r="Y9" s="625"/>
      <c r="Z9" s="626">
        <v>0</v>
      </c>
      <c r="AA9" s="626"/>
      <c r="AB9" s="626"/>
      <c r="AC9" s="626"/>
      <c r="AD9" s="627">
        <v>1732</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87308</v>
      </c>
      <c r="BH9" s="624"/>
      <c r="BI9" s="624"/>
      <c r="BJ9" s="624"/>
      <c r="BK9" s="624"/>
      <c r="BL9" s="624"/>
      <c r="BM9" s="624"/>
      <c r="BN9" s="625"/>
      <c r="BO9" s="626">
        <v>36.700000000000003</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180740</v>
      </c>
      <c r="CS9" s="624"/>
      <c r="CT9" s="624"/>
      <c r="CU9" s="624"/>
      <c r="CV9" s="624"/>
      <c r="CW9" s="624"/>
      <c r="CX9" s="624"/>
      <c r="CY9" s="625"/>
      <c r="CZ9" s="626">
        <v>3.6</v>
      </c>
      <c r="DA9" s="626"/>
      <c r="DB9" s="626"/>
      <c r="DC9" s="626"/>
      <c r="DD9" s="632" t="s">
        <v>122</v>
      </c>
      <c r="DE9" s="624"/>
      <c r="DF9" s="624"/>
      <c r="DG9" s="624"/>
      <c r="DH9" s="624"/>
      <c r="DI9" s="624"/>
      <c r="DJ9" s="624"/>
      <c r="DK9" s="624"/>
      <c r="DL9" s="624"/>
      <c r="DM9" s="624"/>
      <c r="DN9" s="624"/>
      <c r="DO9" s="624"/>
      <c r="DP9" s="625"/>
      <c r="DQ9" s="632">
        <v>176191</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5730</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76882</v>
      </c>
      <c r="S11" s="624"/>
      <c r="T11" s="624"/>
      <c r="U11" s="624"/>
      <c r="V11" s="624"/>
      <c r="W11" s="624"/>
      <c r="X11" s="624"/>
      <c r="Y11" s="625"/>
      <c r="Z11" s="628">
        <v>1.4</v>
      </c>
      <c r="AA11" s="629"/>
      <c r="AB11" s="629"/>
      <c r="AC11" s="635"/>
      <c r="AD11" s="632">
        <v>76882</v>
      </c>
      <c r="AE11" s="624"/>
      <c r="AF11" s="624"/>
      <c r="AG11" s="624"/>
      <c r="AH11" s="624"/>
      <c r="AI11" s="624"/>
      <c r="AJ11" s="624"/>
      <c r="AK11" s="625"/>
      <c r="AL11" s="628">
        <v>3.6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2947</v>
      </c>
      <c r="BH11" s="624"/>
      <c r="BI11" s="624"/>
      <c r="BJ11" s="624"/>
      <c r="BK11" s="624"/>
      <c r="BL11" s="624"/>
      <c r="BM11" s="624"/>
      <c r="BN11" s="625"/>
      <c r="BO11" s="626">
        <v>1.2</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317985</v>
      </c>
      <c r="CS11" s="624"/>
      <c r="CT11" s="624"/>
      <c r="CU11" s="624"/>
      <c r="CV11" s="624"/>
      <c r="CW11" s="624"/>
      <c r="CX11" s="624"/>
      <c r="CY11" s="625"/>
      <c r="CZ11" s="626">
        <v>6.3</v>
      </c>
      <c r="DA11" s="626"/>
      <c r="DB11" s="626"/>
      <c r="DC11" s="626"/>
      <c r="DD11" s="632">
        <v>38717</v>
      </c>
      <c r="DE11" s="624"/>
      <c r="DF11" s="624"/>
      <c r="DG11" s="624"/>
      <c r="DH11" s="624"/>
      <c r="DI11" s="624"/>
      <c r="DJ11" s="624"/>
      <c r="DK11" s="624"/>
      <c r="DL11" s="624"/>
      <c r="DM11" s="624"/>
      <c r="DN11" s="624"/>
      <c r="DO11" s="624"/>
      <c r="DP11" s="625"/>
      <c r="DQ11" s="632">
        <v>224567</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100327</v>
      </c>
      <c r="BH12" s="624"/>
      <c r="BI12" s="624"/>
      <c r="BJ12" s="624"/>
      <c r="BK12" s="624"/>
      <c r="BL12" s="624"/>
      <c r="BM12" s="624"/>
      <c r="BN12" s="625"/>
      <c r="BO12" s="626">
        <v>42.2</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166378</v>
      </c>
      <c r="CS12" s="624"/>
      <c r="CT12" s="624"/>
      <c r="CU12" s="624"/>
      <c r="CV12" s="624"/>
      <c r="CW12" s="624"/>
      <c r="CX12" s="624"/>
      <c r="CY12" s="625"/>
      <c r="CZ12" s="626">
        <v>3.3</v>
      </c>
      <c r="DA12" s="626"/>
      <c r="DB12" s="626"/>
      <c r="DC12" s="626"/>
      <c r="DD12" s="632">
        <v>47334</v>
      </c>
      <c r="DE12" s="624"/>
      <c r="DF12" s="624"/>
      <c r="DG12" s="624"/>
      <c r="DH12" s="624"/>
      <c r="DI12" s="624"/>
      <c r="DJ12" s="624"/>
      <c r="DK12" s="624"/>
      <c r="DL12" s="624"/>
      <c r="DM12" s="624"/>
      <c r="DN12" s="624"/>
      <c r="DO12" s="624"/>
      <c r="DP12" s="625"/>
      <c r="DQ12" s="632">
        <v>106882</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99837</v>
      </c>
      <c r="BH13" s="624"/>
      <c r="BI13" s="624"/>
      <c r="BJ13" s="624"/>
      <c r="BK13" s="624"/>
      <c r="BL13" s="624"/>
      <c r="BM13" s="624"/>
      <c r="BN13" s="625"/>
      <c r="BO13" s="626">
        <v>42</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424641</v>
      </c>
      <c r="CS13" s="624"/>
      <c r="CT13" s="624"/>
      <c r="CU13" s="624"/>
      <c r="CV13" s="624"/>
      <c r="CW13" s="624"/>
      <c r="CX13" s="624"/>
      <c r="CY13" s="625"/>
      <c r="CZ13" s="626">
        <v>8.5</v>
      </c>
      <c r="DA13" s="626"/>
      <c r="DB13" s="626"/>
      <c r="DC13" s="626"/>
      <c r="DD13" s="632">
        <v>350201</v>
      </c>
      <c r="DE13" s="624"/>
      <c r="DF13" s="624"/>
      <c r="DG13" s="624"/>
      <c r="DH13" s="624"/>
      <c r="DI13" s="624"/>
      <c r="DJ13" s="624"/>
      <c r="DK13" s="624"/>
      <c r="DL13" s="624"/>
      <c r="DM13" s="624"/>
      <c r="DN13" s="624"/>
      <c r="DO13" s="624"/>
      <c r="DP13" s="625"/>
      <c r="DQ13" s="632">
        <v>87840</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16100</v>
      </c>
      <c r="BH14" s="624"/>
      <c r="BI14" s="624"/>
      <c r="BJ14" s="624"/>
      <c r="BK14" s="624"/>
      <c r="BL14" s="624"/>
      <c r="BM14" s="624"/>
      <c r="BN14" s="625"/>
      <c r="BO14" s="626">
        <v>6.8</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160800</v>
      </c>
      <c r="CS14" s="624"/>
      <c r="CT14" s="624"/>
      <c r="CU14" s="624"/>
      <c r="CV14" s="624"/>
      <c r="CW14" s="624"/>
      <c r="CX14" s="624"/>
      <c r="CY14" s="625"/>
      <c r="CZ14" s="626">
        <v>3.2</v>
      </c>
      <c r="DA14" s="626"/>
      <c r="DB14" s="626"/>
      <c r="DC14" s="626"/>
      <c r="DD14" s="632">
        <v>21195</v>
      </c>
      <c r="DE14" s="624"/>
      <c r="DF14" s="624"/>
      <c r="DG14" s="624"/>
      <c r="DH14" s="624"/>
      <c r="DI14" s="624"/>
      <c r="DJ14" s="624"/>
      <c r="DK14" s="624"/>
      <c r="DL14" s="624"/>
      <c r="DM14" s="624"/>
      <c r="DN14" s="624"/>
      <c r="DO14" s="624"/>
      <c r="DP14" s="625"/>
      <c r="DQ14" s="632">
        <v>134531</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4107</v>
      </c>
      <c r="S15" s="624"/>
      <c r="T15" s="624"/>
      <c r="U15" s="624"/>
      <c r="V15" s="624"/>
      <c r="W15" s="624"/>
      <c r="X15" s="624"/>
      <c r="Y15" s="625"/>
      <c r="Z15" s="626">
        <v>0.1</v>
      </c>
      <c r="AA15" s="626"/>
      <c r="AB15" s="626"/>
      <c r="AC15" s="626"/>
      <c r="AD15" s="627">
        <v>4107</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20609</v>
      </c>
      <c r="BH15" s="624"/>
      <c r="BI15" s="624"/>
      <c r="BJ15" s="624"/>
      <c r="BK15" s="624"/>
      <c r="BL15" s="624"/>
      <c r="BM15" s="624"/>
      <c r="BN15" s="625"/>
      <c r="BO15" s="626">
        <v>8.6999999999999993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347702</v>
      </c>
      <c r="CS15" s="624"/>
      <c r="CT15" s="624"/>
      <c r="CU15" s="624"/>
      <c r="CV15" s="624"/>
      <c r="CW15" s="624"/>
      <c r="CX15" s="624"/>
      <c r="CY15" s="625"/>
      <c r="CZ15" s="626">
        <v>6.9</v>
      </c>
      <c r="DA15" s="626"/>
      <c r="DB15" s="626"/>
      <c r="DC15" s="626"/>
      <c r="DD15" s="632">
        <v>35099</v>
      </c>
      <c r="DE15" s="624"/>
      <c r="DF15" s="624"/>
      <c r="DG15" s="624"/>
      <c r="DH15" s="624"/>
      <c r="DI15" s="624"/>
      <c r="DJ15" s="624"/>
      <c r="DK15" s="624"/>
      <c r="DL15" s="624"/>
      <c r="DM15" s="624"/>
      <c r="DN15" s="624"/>
      <c r="DO15" s="624"/>
      <c r="DP15" s="625"/>
      <c r="DQ15" s="632">
        <v>279775</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3554</v>
      </c>
      <c r="S16" s="624"/>
      <c r="T16" s="624"/>
      <c r="U16" s="624"/>
      <c r="V16" s="624"/>
      <c r="W16" s="624"/>
      <c r="X16" s="624"/>
      <c r="Y16" s="625"/>
      <c r="Z16" s="626">
        <v>0.1</v>
      </c>
      <c r="AA16" s="626"/>
      <c r="AB16" s="626"/>
      <c r="AC16" s="626"/>
      <c r="AD16" s="627">
        <v>3554</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857979</v>
      </c>
      <c r="CS16" s="624"/>
      <c r="CT16" s="624"/>
      <c r="CU16" s="624"/>
      <c r="CV16" s="624"/>
      <c r="CW16" s="624"/>
      <c r="CX16" s="624"/>
      <c r="CY16" s="625"/>
      <c r="CZ16" s="626">
        <v>17.100000000000001</v>
      </c>
      <c r="DA16" s="626"/>
      <c r="DB16" s="626"/>
      <c r="DC16" s="626"/>
      <c r="DD16" s="632" t="s">
        <v>122</v>
      </c>
      <c r="DE16" s="624"/>
      <c r="DF16" s="624"/>
      <c r="DG16" s="624"/>
      <c r="DH16" s="624"/>
      <c r="DI16" s="624"/>
      <c r="DJ16" s="624"/>
      <c r="DK16" s="624"/>
      <c r="DL16" s="624"/>
      <c r="DM16" s="624"/>
      <c r="DN16" s="624"/>
      <c r="DO16" s="624"/>
      <c r="DP16" s="625"/>
      <c r="DQ16" s="632">
        <v>332382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15673</v>
      </c>
      <c r="S17" s="624"/>
      <c r="T17" s="624"/>
      <c r="U17" s="624"/>
      <c r="V17" s="624"/>
      <c r="W17" s="624"/>
      <c r="X17" s="624"/>
      <c r="Y17" s="625"/>
      <c r="Z17" s="626">
        <v>0.3</v>
      </c>
      <c r="AA17" s="626"/>
      <c r="AB17" s="626"/>
      <c r="AC17" s="626"/>
      <c r="AD17" s="627">
        <v>15673</v>
      </c>
      <c r="AE17" s="627"/>
      <c r="AF17" s="627"/>
      <c r="AG17" s="627"/>
      <c r="AH17" s="627"/>
      <c r="AI17" s="627"/>
      <c r="AJ17" s="627"/>
      <c r="AK17" s="627"/>
      <c r="AL17" s="628">
        <v>0.7</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361140</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341645</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1746</v>
      </c>
      <c r="S18" s="624"/>
      <c r="T18" s="624"/>
      <c r="U18" s="624"/>
      <c r="V18" s="624"/>
      <c r="W18" s="624"/>
      <c r="X18" s="624"/>
      <c r="Y18" s="625"/>
      <c r="Z18" s="626">
        <v>0</v>
      </c>
      <c r="AA18" s="626"/>
      <c r="AB18" s="626"/>
      <c r="AC18" s="626"/>
      <c r="AD18" s="627">
        <v>1746</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12558</v>
      </c>
      <c r="S19" s="624"/>
      <c r="T19" s="624"/>
      <c r="U19" s="624"/>
      <c r="V19" s="624"/>
      <c r="W19" s="624"/>
      <c r="X19" s="624"/>
      <c r="Y19" s="625"/>
      <c r="Z19" s="626">
        <v>0.2</v>
      </c>
      <c r="AA19" s="626"/>
      <c r="AB19" s="626"/>
      <c r="AC19" s="626"/>
      <c r="AD19" s="627">
        <v>12558</v>
      </c>
      <c r="AE19" s="627"/>
      <c r="AF19" s="627"/>
      <c r="AG19" s="627"/>
      <c r="AH19" s="627"/>
      <c r="AI19" s="627"/>
      <c r="AJ19" s="627"/>
      <c r="AK19" s="627"/>
      <c r="AL19" s="628">
        <v>0.6</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549</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1369</v>
      </c>
      <c r="S20" s="624"/>
      <c r="T20" s="624"/>
      <c r="U20" s="624"/>
      <c r="V20" s="624"/>
      <c r="W20" s="624"/>
      <c r="X20" s="624"/>
      <c r="Y20" s="625"/>
      <c r="Z20" s="626">
        <v>0</v>
      </c>
      <c r="AA20" s="626"/>
      <c r="AB20" s="626"/>
      <c r="AC20" s="626"/>
      <c r="AD20" s="627">
        <v>1369</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549</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5013007</v>
      </c>
      <c r="CS20" s="624"/>
      <c r="CT20" s="624"/>
      <c r="CU20" s="624"/>
      <c r="CV20" s="624"/>
      <c r="CW20" s="624"/>
      <c r="CX20" s="624"/>
      <c r="CY20" s="625"/>
      <c r="CZ20" s="626">
        <v>100</v>
      </c>
      <c r="DA20" s="626"/>
      <c r="DB20" s="626"/>
      <c r="DC20" s="626"/>
      <c r="DD20" s="632">
        <v>612953</v>
      </c>
      <c r="DE20" s="624"/>
      <c r="DF20" s="624"/>
      <c r="DG20" s="624"/>
      <c r="DH20" s="624"/>
      <c r="DI20" s="624"/>
      <c r="DJ20" s="624"/>
      <c r="DK20" s="624"/>
      <c r="DL20" s="624"/>
      <c r="DM20" s="624"/>
      <c r="DN20" s="624"/>
      <c r="DO20" s="624"/>
      <c r="DP20" s="625"/>
      <c r="DQ20" s="632">
        <v>3088935</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1842937</v>
      </c>
      <c r="S21" s="624"/>
      <c r="T21" s="624"/>
      <c r="U21" s="624"/>
      <c r="V21" s="624"/>
      <c r="W21" s="624"/>
      <c r="X21" s="624"/>
      <c r="Y21" s="625"/>
      <c r="Z21" s="626">
        <v>33.1</v>
      </c>
      <c r="AA21" s="626"/>
      <c r="AB21" s="626"/>
      <c r="AC21" s="626"/>
      <c r="AD21" s="627">
        <v>1710801</v>
      </c>
      <c r="AE21" s="627"/>
      <c r="AF21" s="627"/>
      <c r="AG21" s="627"/>
      <c r="AH21" s="627"/>
      <c r="AI21" s="627"/>
      <c r="AJ21" s="627"/>
      <c r="AK21" s="627"/>
      <c r="AL21" s="628">
        <v>81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549</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1710801</v>
      </c>
      <c r="S22" s="624"/>
      <c r="T22" s="624"/>
      <c r="U22" s="624"/>
      <c r="V22" s="624"/>
      <c r="W22" s="624"/>
      <c r="X22" s="624"/>
      <c r="Y22" s="625"/>
      <c r="Z22" s="626">
        <v>30.7</v>
      </c>
      <c r="AA22" s="626"/>
      <c r="AB22" s="626"/>
      <c r="AC22" s="626"/>
      <c r="AD22" s="627">
        <v>1710801</v>
      </c>
      <c r="AE22" s="627"/>
      <c r="AF22" s="627"/>
      <c r="AG22" s="627"/>
      <c r="AH22" s="627"/>
      <c r="AI22" s="627"/>
      <c r="AJ22" s="627"/>
      <c r="AK22" s="627"/>
      <c r="AL22" s="628">
        <v>81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132136</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1558466</v>
      </c>
      <c r="CS24" s="613"/>
      <c r="CT24" s="613"/>
      <c r="CU24" s="613"/>
      <c r="CV24" s="613"/>
      <c r="CW24" s="613"/>
      <c r="CX24" s="613"/>
      <c r="CY24" s="614"/>
      <c r="CZ24" s="617">
        <v>31.1</v>
      </c>
      <c r="DA24" s="618"/>
      <c r="DB24" s="618"/>
      <c r="DC24" s="634"/>
      <c r="DD24" s="655">
        <v>1150559</v>
      </c>
      <c r="DE24" s="613"/>
      <c r="DF24" s="613"/>
      <c r="DG24" s="613"/>
      <c r="DH24" s="613"/>
      <c r="DI24" s="613"/>
      <c r="DJ24" s="613"/>
      <c r="DK24" s="614"/>
      <c r="DL24" s="655">
        <v>1113456</v>
      </c>
      <c r="DM24" s="613"/>
      <c r="DN24" s="613"/>
      <c r="DO24" s="613"/>
      <c r="DP24" s="613"/>
      <c r="DQ24" s="613"/>
      <c r="DR24" s="613"/>
      <c r="DS24" s="613"/>
      <c r="DT24" s="613"/>
      <c r="DU24" s="613"/>
      <c r="DV24" s="614"/>
      <c r="DW24" s="617">
        <v>52.6</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2243256</v>
      </c>
      <c r="S25" s="624"/>
      <c r="T25" s="624"/>
      <c r="U25" s="624"/>
      <c r="V25" s="624"/>
      <c r="W25" s="624"/>
      <c r="X25" s="624"/>
      <c r="Y25" s="625"/>
      <c r="Z25" s="626">
        <v>40.200000000000003</v>
      </c>
      <c r="AA25" s="626"/>
      <c r="AB25" s="626"/>
      <c r="AC25" s="626"/>
      <c r="AD25" s="627">
        <v>2111120</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677654</v>
      </c>
      <c r="CS25" s="644"/>
      <c r="CT25" s="644"/>
      <c r="CU25" s="644"/>
      <c r="CV25" s="644"/>
      <c r="CW25" s="644"/>
      <c r="CX25" s="644"/>
      <c r="CY25" s="645"/>
      <c r="CZ25" s="628">
        <v>13.5</v>
      </c>
      <c r="DA25" s="656"/>
      <c r="DB25" s="656"/>
      <c r="DC25" s="658"/>
      <c r="DD25" s="632">
        <v>653249</v>
      </c>
      <c r="DE25" s="644"/>
      <c r="DF25" s="644"/>
      <c r="DG25" s="644"/>
      <c r="DH25" s="644"/>
      <c r="DI25" s="644"/>
      <c r="DJ25" s="644"/>
      <c r="DK25" s="645"/>
      <c r="DL25" s="632">
        <v>633877</v>
      </c>
      <c r="DM25" s="644"/>
      <c r="DN25" s="644"/>
      <c r="DO25" s="644"/>
      <c r="DP25" s="644"/>
      <c r="DQ25" s="644"/>
      <c r="DR25" s="644"/>
      <c r="DS25" s="644"/>
      <c r="DT25" s="644"/>
      <c r="DU25" s="644"/>
      <c r="DV25" s="645"/>
      <c r="DW25" s="628">
        <v>30</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362040</v>
      </c>
      <c r="CS26" s="624"/>
      <c r="CT26" s="624"/>
      <c r="CU26" s="624"/>
      <c r="CV26" s="624"/>
      <c r="CW26" s="624"/>
      <c r="CX26" s="624"/>
      <c r="CY26" s="625"/>
      <c r="CZ26" s="628">
        <v>7.2</v>
      </c>
      <c r="DA26" s="656"/>
      <c r="DB26" s="656"/>
      <c r="DC26" s="658"/>
      <c r="DD26" s="632">
        <v>354943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5873</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237972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519672</v>
      </c>
      <c r="CS27" s="644"/>
      <c r="CT27" s="644"/>
      <c r="CU27" s="644"/>
      <c r="CV27" s="644"/>
      <c r="CW27" s="644"/>
      <c r="CX27" s="644"/>
      <c r="CY27" s="645"/>
      <c r="CZ27" s="628">
        <v>10.4</v>
      </c>
      <c r="DA27" s="656"/>
      <c r="DB27" s="656"/>
      <c r="DC27" s="658"/>
      <c r="DD27" s="632">
        <v>155665</v>
      </c>
      <c r="DE27" s="644"/>
      <c r="DF27" s="644"/>
      <c r="DG27" s="644"/>
      <c r="DH27" s="644"/>
      <c r="DI27" s="644"/>
      <c r="DJ27" s="644"/>
      <c r="DK27" s="645"/>
      <c r="DL27" s="632">
        <v>137934</v>
      </c>
      <c r="DM27" s="644"/>
      <c r="DN27" s="644"/>
      <c r="DO27" s="644"/>
      <c r="DP27" s="644"/>
      <c r="DQ27" s="644"/>
      <c r="DR27" s="644"/>
      <c r="DS27" s="644"/>
      <c r="DT27" s="644"/>
      <c r="DU27" s="644"/>
      <c r="DV27" s="645"/>
      <c r="DW27" s="628">
        <v>6.5</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74911</v>
      </c>
      <c r="S28" s="624"/>
      <c r="T28" s="624"/>
      <c r="U28" s="624"/>
      <c r="V28" s="624"/>
      <c r="W28" s="624"/>
      <c r="X28" s="624"/>
      <c r="Y28" s="625"/>
      <c r="Z28" s="626">
        <v>1.3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361140</v>
      </c>
      <c r="CS28" s="624"/>
      <c r="CT28" s="624"/>
      <c r="CU28" s="624"/>
      <c r="CV28" s="624"/>
      <c r="CW28" s="624"/>
      <c r="CX28" s="624"/>
      <c r="CY28" s="625"/>
      <c r="CZ28" s="628">
        <v>7.2</v>
      </c>
      <c r="DA28" s="656"/>
      <c r="DB28" s="656"/>
      <c r="DC28" s="658"/>
      <c r="DD28" s="632">
        <v>341645</v>
      </c>
      <c r="DE28" s="624"/>
      <c r="DF28" s="624"/>
      <c r="DG28" s="624"/>
      <c r="DH28" s="624"/>
      <c r="DI28" s="624"/>
      <c r="DJ28" s="624"/>
      <c r="DK28" s="625"/>
      <c r="DL28" s="632">
        <v>341645</v>
      </c>
      <c r="DM28" s="624"/>
      <c r="DN28" s="624"/>
      <c r="DO28" s="624"/>
      <c r="DP28" s="624"/>
      <c r="DQ28" s="624"/>
      <c r="DR28" s="624"/>
      <c r="DS28" s="624"/>
      <c r="DT28" s="624"/>
      <c r="DU28" s="624"/>
      <c r="DV28" s="625"/>
      <c r="DW28" s="628">
        <v>16.2</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2181</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361140</v>
      </c>
      <c r="CS29" s="644"/>
      <c r="CT29" s="644"/>
      <c r="CU29" s="644"/>
      <c r="CV29" s="644"/>
      <c r="CW29" s="644"/>
      <c r="CX29" s="644"/>
      <c r="CY29" s="645"/>
      <c r="CZ29" s="628">
        <v>7.2</v>
      </c>
      <c r="DA29" s="656"/>
      <c r="DB29" s="656"/>
      <c r="DC29" s="658"/>
      <c r="DD29" s="632">
        <v>341645</v>
      </c>
      <c r="DE29" s="644"/>
      <c r="DF29" s="644"/>
      <c r="DG29" s="644"/>
      <c r="DH29" s="644"/>
      <c r="DI29" s="644"/>
      <c r="DJ29" s="644"/>
      <c r="DK29" s="645"/>
      <c r="DL29" s="632">
        <v>341645</v>
      </c>
      <c r="DM29" s="644"/>
      <c r="DN29" s="644"/>
      <c r="DO29" s="644"/>
      <c r="DP29" s="644"/>
      <c r="DQ29" s="644"/>
      <c r="DR29" s="644"/>
      <c r="DS29" s="644"/>
      <c r="DT29" s="644"/>
      <c r="DU29" s="644"/>
      <c r="DV29" s="645"/>
      <c r="DW29" s="628">
        <v>16.2</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1280938</v>
      </c>
      <c r="S30" s="624"/>
      <c r="T30" s="624"/>
      <c r="U30" s="624"/>
      <c r="V30" s="624"/>
      <c r="W30" s="624"/>
      <c r="X30" s="624"/>
      <c r="Y30" s="625"/>
      <c r="Z30" s="626">
        <v>23</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346537</v>
      </c>
      <c r="CS30" s="624"/>
      <c r="CT30" s="624"/>
      <c r="CU30" s="624"/>
      <c r="CV30" s="624"/>
      <c r="CW30" s="624"/>
      <c r="CX30" s="624"/>
      <c r="CY30" s="625"/>
      <c r="CZ30" s="628">
        <v>6.9</v>
      </c>
      <c r="DA30" s="656"/>
      <c r="DB30" s="656"/>
      <c r="DC30" s="658"/>
      <c r="DD30" s="632">
        <v>328466</v>
      </c>
      <c r="DE30" s="624"/>
      <c r="DF30" s="624"/>
      <c r="DG30" s="624"/>
      <c r="DH30" s="624"/>
      <c r="DI30" s="624"/>
      <c r="DJ30" s="624"/>
      <c r="DK30" s="625"/>
      <c r="DL30" s="632">
        <v>328466</v>
      </c>
      <c r="DM30" s="624"/>
      <c r="DN30" s="624"/>
      <c r="DO30" s="624"/>
      <c r="DP30" s="624"/>
      <c r="DQ30" s="624"/>
      <c r="DR30" s="624"/>
      <c r="DS30" s="624"/>
      <c r="DT30" s="624"/>
      <c r="DU30" s="624"/>
      <c r="DV30" s="625"/>
      <c r="DW30" s="628">
        <v>15.5</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99.5</v>
      </c>
      <c r="BH31" s="667"/>
      <c r="BI31" s="667"/>
      <c r="BJ31" s="667"/>
      <c r="BK31" s="667"/>
      <c r="BL31" s="667"/>
      <c r="BM31" s="618">
        <v>97.4</v>
      </c>
      <c r="BN31" s="667"/>
      <c r="BO31" s="667"/>
      <c r="BP31" s="667"/>
      <c r="BQ31" s="668"/>
      <c r="BR31" s="670">
        <v>99.6</v>
      </c>
      <c r="BS31" s="667"/>
      <c r="BT31" s="667"/>
      <c r="BU31" s="667"/>
      <c r="BV31" s="667"/>
      <c r="BW31" s="667"/>
      <c r="BX31" s="618">
        <v>97</v>
      </c>
      <c r="BY31" s="667"/>
      <c r="BZ31" s="667"/>
      <c r="CA31" s="667"/>
      <c r="CB31" s="668"/>
      <c r="CD31" s="663"/>
      <c r="CE31" s="664"/>
      <c r="CF31" s="620" t="s">
        <v>299</v>
      </c>
      <c r="CG31" s="621"/>
      <c r="CH31" s="621"/>
      <c r="CI31" s="621"/>
      <c r="CJ31" s="621"/>
      <c r="CK31" s="621"/>
      <c r="CL31" s="621"/>
      <c r="CM31" s="621"/>
      <c r="CN31" s="621"/>
      <c r="CO31" s="621"/>
      <c r="CP31" s="621"/>
      <c r="CQ31" s="622"/>
      <c r="CR31" s="623">
        <v>14603</v>
      </c>
      <c r="CS31" s="644"/>
      <c r="CT31" s="644"/>
      <c r="CU31" s="644"/>
      <c r="CV31" s="644"/>
      <c r="CW31" s="644"/>
      <c r="CX31" s="644"/>
      <c r="CY31" s="645"/>
      <c r="CZ31" s="628">
        <v>0.3</v>
      </c>
      <c r="DA31" s="656"/>
      <c r="DB31" s="656"/>
      <c r="DC31" s="658"/>
      <c r="DD31" s="632">
        <v>13179</v>
      </c>
      <c r="DE31" s="644"/>
      <c r="DF31" s="644"/>
      <c r="DG31" s="644"/>
      <c r="DH31" s="644"/>
      <c r="DI31" s="644"/>
      <c r="DJ31" s="644"/>
      <c r="DK31" s="645"/>
      <c r="DL31" s="632">
        <v>13179</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256189</v>
      </c>
      <c r="S32" s="624"/>
      <c r="T32" s="624"/>
      <c r="U32" s="624"/>
      <c r="V32" s="624"/>
      <c r="W32" s="624"/>
      <c r="X32" s="624"/>
      <c r="Y32" s="625"/>
      <c r="Z32" s="626">
        <v>4.5999999999999996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99.7</v>
      </c>
      <c r="BH32" s="644"/>
      <c r="BI32" s="644"/>
      <c r="BJ32" s="644"/>
      <c r="BK32" s="644"/>
      <c r="BL32" s="644"/>
      <c r="BM32" s="629">
        <v>99.5</v>
      </c>
      <c r="BN32" s="644"/>
      <c r="BO32" s="644"/>
      <c r="BP32" s="644"/>
      <c r="BQ32" s="669"/>
      <c r="BR32" s="680">
        <v>99.4</v>
      </c>
      <c r="BS32" s="644"/>
      <c r="BT32" s="644"/>
      <c r="BU32" s="644"/>
      <c r="BV32" s="644"/>
      <c r="BW32" s="644"/>
      <c r="BX32" s="629">
        <v>97.9</v>
      </c>
      <c r="BY32" s="644"/>
      <c r="BZ32" s="644"/>
      <c r="CA32" s="644"/>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12909</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99</v>
      </c>
      <c r="BH33" s="682"/>
      <c r="BI33" s="682"/>
      <c r="BJ33" s="682"/>
      <c r="BK33" s="682"/>
      <c r="BL33" s="682"/>
      <c r="BM33" s="683">
        <v>94.5</v>
      </c>
      <c r="BN33" s="682"/>
      <c r="BO33" s="682"/>
      <c r="BP33" s="682"/>
      <c r="BQ33" s="684"/>
      <c r="BR33" s="681">
        <v>99.6</v>
      </c>
      <c r="BS33" s="682"/>
      <c r="BT33" s="682"/>
      <c r="BU33" s="682"/>
      <c r="BV33" s="682"/>
      <c r="BW33" s="682"/>
      <c r="BX33" s="683">
        <v>95</v>
      </c>
      <c r="BY33" s="682"/>
      <c r="BZ33" s="682"/>
      <c r="CA33" s="682"/>
      <c r="CB33" s="684"/>
      <c r="CD33" s="620" t="s">
        <v>306</v>
      </c>
      <c r="CE33" s="621"/>
      <c r="CF33" s="621"/>
      <c r="CG33" s="621"/>
      <c r="CH33" s="621"/>
      <c r="CI33" s="621"/>
      <c r="CJ33" s="621"/>
      <c r="CK33" s="621"/>
      <c r="CL33" s="621"/>
      <c r="CM33" s="621"/>
      <c r="CN33" s="621"/>
      <c r="CO33" s="621"/>
      <c r="CP33" s="621"/>
      <c r="CQ33" s="622"/>
      <c r="CR33" s="623">
        <v>1983609</v>
      </c>
      <c r="CS33" s="644"/>
      <c r="CT33" s="644"/>
      <c r="CU33" s="644"/>
      <c r="CV33" s="644"/>
      <c r="CW33" s="644"/>
      <c r="CX33" s="644"/>
      <c r="CY33" s="645"/>
      <c r="CZ33" s="628">
        <v>39.6</v>
      </c>
      <c r="DA33" s="656"/>
      <c r="DB33" s="656"/>
      <c r="DC33" s="658"/>
      <c r="DD33" s="632">
        <v>1509269</v>
      </c>
      <c r="DE33" s="644"/>
      <c r="DF33" s="644"/>
      <c r="DG33" s="644"/>
      <c r="DH33" s="644"/>
      <c r="DI33" s="644"/>
      <c r="DJ33" s="644"/>
      <c r="DK33" s="645"/>
      <c r="DL33" s="632">
        <v>900252</v>
      </c>
      <c r="DM33" s="644"/>
      <c r="DN33" s="644"/>
      <c r="DO33" s="644"/>
      <c r="DP33" s="644"/>
      <c r="DQ33" s="644"/>
      <c r="DR33" s="644"/>
      <c r="DS33" s="644"/>
      <c r="DT33" s="644"/>
      <c r="DU33" s="644"/>
      <c r="DV33" s="645"/>
      <c r="DW33" s="628">
        <v>42.6</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173802</v>
      </c>
      <c r="S34" s="624"/>
      <c r="T34" s="624"/>
      <c r="U34" s="624"/>
      <c r="V34" s="624"/>
      <c r="W34" s="624"/>
      <c r="X34" s="624"/>
      <c r="Y34" s="625"/>
      <c r="Z34" s="626">
        <v>3.1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649923</v>
      </c>
      <c r="CS34" s="624"/>
      <c r="CT34" s="624"/>
      <c r="CU34" s="624"/>
      <c r="CV34" s="624"/>
      <c r="CW34" s="624"/>
      <c r="CX34" s="624"/>
      <c r="CY34" s="625"/>
      <c r="CZ34" s="628">
        <v>13</v>
      </c>
      <c r="DA34" s="656"/>
      <c r="DB34" s="656"/>
      <c r="DC34" s="658"/>
      <c r="DD34" s="632">
        <v>467420</v>
      </c>
      <c r="DE34" s="624"/>
      <c r="DF34" s="624"/>
      <c r="DG34" s="624"/>
      <c r="DH34" s="624"/>
      <c r="DI34" s="624"/>
      <c r="DJ34" s="624"/>
      <c r="DK34" s="625"/>
      <c r="DL34" s="632">
        <v>409087</v>
      </c>
      <c r="DM34" s="624"/>
      <c r="DN34" s="624"/>
      <c r="DO34" s="624"/>
      <c r="DP34" s="624"/>
      <c r="DQ34" s="624"/>
      <c r="DR34" s="624"/>
      <c r="DS34" s="624"/>
      <c r="DT34" s="624"/>
      <c r="DU34" s="624"/>
      <c r="DV34" s="625"/>
      <c r="DW34" s="628">
        <v>19.3</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314947</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29833</v>
      </c>
      <c r="CS35" s="644"/>
      <c r="CT35" s="644"/>
      <c r="CU35" s="644"/>
      <c r="CV35" s="644"/>
      <c r="CW35" s="644"/>
      <c r="CX35" s="644"/>
      <c r="CY35" s="645"/>
      <c r="CZ35" s="628">
        <v>0.6</v>
      </c>
      <c r="DA35" s="656"/>
      <c r="DB35" s="656"/>
      <c r="DC35" s="658"/>
      <c r="DD35" s="632">
        <v>21953</v>
      </c>
      <c r="DE35" s="644"/>
      <c r="DF35" s="644"/>
      <c r="DG35" s="644"/>
      <c r="DH35" s="644"/>
      <c r="DI35" s="644"/>
      <c r="DJ35" s="644"/>
      <c r="DK35" s="645"/>
      <c r="DL35" s="632">
        <v>53</v>
      </c>
      <c r="DM35" s="644"/>
      <c r="DN35" s="644"/>
      <c r="DO35" s="644"/>
      <c r="DP35" s="644"/>
      <c r="DQ35" s="644"/>
      <c r="DR35" s="644"/>
      <c r="DS35" s="644"/>
      <c r="DT35" s="644"/>
      <c r="DU35" s="644"/>
      <c r="DV35" s="645"/>
      <c r="DW35" s="628">
        <v>0</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741024</v>
      </c>
      <c r="S36" s="624"/>
      <c r="T36" s="624"/>
      <c r="U36" s="624"/>
      <c r="V36" s="624"/>
      <c r="W36" s="624"/>
      <c r="X36" s="624"/>
      <c r="Y36" s="625"/>
      <c r="Z36" s="626">
        <v>13.3</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309891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15908</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658896</v>
      </c>
      <c r="CS36" s="624"/>
      <c r="CT36" s="624"/>
      <c r="CU36" s="624"/>
      <c r="CV36" s="624"/>
      <c r="CW36" s="624"/>
      <c r="CX36" s="624"/>
      <c r="CY36" s="625"/>
      <c r="CZ36" s="628">
        <v>13.1</v>
      </c>
      <c r="DA36" s="656"/>
      <c r="DB36" s="656"/>
      <c r="DC36" s="658"/>
      <c r="DD36" s="632">
        <v>582763</v>
      </c>
      <c r="DE36" s="624"/>
      <c r="DF36" s="624"/>
      <c r="DG36" s="624"/>
      <c r="DH36" s="624"/>
      <c r="DI36" s="624"/>
      <c r="DJ36" s="624"/>
      <c r="DK36" s="625"/>
      <c r="DL36" s="632">
        <v>357731</v>
      </c>
      <c r="DM36" s="624"/>
      <c r="DN36" s="624"/>
      <c r="DO36" s="624"/>
      <c r="DP36" s="624"/>
      <c r="DQ36" s="624"/>
      <c r="DR36" s="624"/>
      <c r="DS36" s="624"/>
      <c r="DT36" s="624"/>
      <c r="DU36" s="624"/>
      <c r="DV36" s="625"/>
      <c r="DW36" s="628">
        <v>16.899999999999999</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85770</v>
      </c>
      <c r="S37" s="624"/>
      <c r="T37" s="624"/>
      <c r="U37" s="624"/>
      <c r="V37" s="624"/>
      <c r="W37" s="624"/>
      <c r="X37" s="624"/>
      <c r="Y37" s="625"/>
      <c r="Z37" s="626">
        <v>1.5</v>
      </c>
      <c r="AA37" s="626"/>
      <c r="AB37" s="626"/>
      <c r="AC37" s="626"/>
      <c r="AD37" s="627">
        <v>603</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79700</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9360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164623</v>
      </c>
      <c r="CS37" s="644"/>
      <c r="CT37" s="644"/>
      <c r="CU37" s="644"/>
      <c r="CV37" s="644"/>
      <c r="CW37" s="644"/>
      <c r="CX37" s="644"/>
      <c r="CY37" s="645"/>
      <c r="CZ37" s="628">
        <v>3.3</v>
      </c>
      <c r="DA37" s="656"/>
      <c r="DB37" s="656"/>
      <c r="DC37" s="658"/>
      <c r="DD37" s="632">
        <v>164623</v>
      </c>
      <c r="DE37" s="644"/>
      <c r="DF37" s="644"/>
      <c r="DG37" s="644"/>
      <c r="DH37" s="644"/>
      <c r="DI37" s="644"/>
      <c r="DJ37" s="644"/>
      <c r="DK37" s="645"/>
      <c r="DL37" s="632">
        <v>155902</v>
      </c>
      <c r="DM37" s="644"/>
      <c r="DN37" s="644"/>
      <c r="DO37" s="644"/>
      <c r="DP37" s="644"/>
      <c r="DQ37" s="644"/>
      <c r="DR37" s="644"/>
      <c r="DS37" s="644"/>
      <c r="DT37" s="644"/>
      <c r="DU37" s="644"/>
      <c r="DV37" s="645"/>
      <c r="DW37" s="628">
        <v>7.4</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383600</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60000</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413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170191</v>
      </c>
      <c r="CS38" s="624"/>
      <c r="CT38" s="624"/>
      <c r="CU38" s="624"/>
      <c r="CV38" s="624"/>
      <c r="CW38" s="624"/>
      <c r="CX38" s="624"/>
      <c r="CY38" s="625"/>
      <c r="CZ38" s="628">
        <v>3.4</v>
      </c>
      <c r="DA38" s="656"/>
      <c r="DB38" s="656"/>
      <c r="DC38" s="658"/>
      <c r="DD38" s="632">
        <v>140596</v>
      </c>
      <c r="DE38" s="624"/>
      <c r="DF38" s="624"/>
      <c r="DG38" s="624"/>
      <c r="DH38" s="624"/>
      <c r="DI38" s="624"/>
      <c r="DJ38" s="624"/>
      <c r="DK38" s="625"/>
      <c r="DL38" s="632">
        <v>133381</v>
      </c>
      <c r="DM38" s="624"/>
      <c r="DN38" s="624"/>
      <c r="DO38" s="624"/>
      <c r="DP38" s="624"/>
      <c r="DQ38" s="624"/>
      <c r="DR38" s="624"/>
      <c r="DS38" s="624"/>
      <c r="DT38" s="624"/>
      <c r="DU38" s="624"/>
      <c r="DV38" s="625"/>
      <c r="DW38" s="628">
        <v>6.3</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614</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469766</v>
      </c>
      <c r="CS39" s="644"/>
      <c r="CT39" s="644"/>
      <c r="CU39" s="644"/>
      <c r="CV39" s="644"/>
      <c r="CW39" s="644"/>
      <c r="CX39" s="644"/>
      <c r="CY39" s="645"/>
      <c r="CZ39" s="628">
        <v>9.4</v>
      </c>
      <c r="DA39" s="656"/>
      <c r="DB39" s="656"/>
      <c r="DC39" s="658"/>
      <c r="DD39" s="632">
        <v>296537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3500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83</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5000</v>
      </c>
      <c r="CS40" s="624"/>
      <c r="CT40" s="624"/>
      <c r="CU40" s="624"/>
      <c r="CV40" s="624"/>
      <c r="CW40" s="624"/>
      <c r="CX40" s="624"/>
      <c r="CY40" s="625"/>
      <c r="CZ40" s="628">
        <v>0.1</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5575400</v>
      </c>
      <c r="S41" s="696"/>
      <c r="T41" s="696"/>
      <c r="U41" s="696"/>
      <c r="V41" s="696"/>
      <c r="W41" s="696"/>
      <c r="X41" s="696"/>
      <c r="Y41" s="700"/>
      <c r="Z41" s="701">
        <v>100</v>
      </c>
      <c r="AA41" s="701"/>
      <c r="AB41" s="701"/>
      <c r="AC41" s="701"/>
      <c r="AD41" s="702">
        <v>2111723</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25819</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4</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144372</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457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1470932</v>
      </c>
      <c r="CS42" s="644"/>
      <c r="CT42" s="644"/>
      <c r="CU42" s="644"/>
      <c r="CV42" s="644"/>
      <c r="CW42" s="644"/>
      <c r="CX42" s="644"/>
      <c r="CY42" s="645"/>
      <c r="CZ42" s="628">
        <v>29.3</v>
      </c>
      <c r="DA42" s="656"/>
      <c r="DB42" s="656"/>
      <c r="DC42" s="658"/>
      <c r="DD42" s="632">
        <v>429107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612953</v>
      </c>
      <c r="CS44" s="624"/>
      <c r="CT44" s="624"/>
      <c r="CU44" s="624"/>
      <c r="CV44" s="624"/>
      <c r="CW44" s="624"/>
      <c r="CX44" s="624"/>
      <c r="CY44" s="625"/>
      <c r="CZ44" s="628">
        <v>12.2</v>
      </c>
      <c r="DA44" s="629"/>
      <c r="DB44" s="629"/>
      <c r="DC44" s="635"/>
      <c r="DD44" s="632">
        <v>96725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220179</v>
      </c>
      <c r="CS45" s="644"/>
      <c r="CT45" s="644"/>
      <c r="CU45" s="644"/>
      <c r="CV45" s="644"/>
      <c r="CW45" s="644"/>
      <c r="CX45" s="644"/>
      <c r="CY45" s="645"/>
      <c r="CZ45" s="628">
        <v>4.4000000000000004</v>
      </c>
      <c r="DA45" s="656"/>
      <c r="DB45" s="656"/>
      <c r="DC45" s="658"/>
      <c r="DD45" s="632">
        <v>16052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298907</v>
      </c>
      <c r="CS46" s="624"/>
      <c r="CT46" s="624"/>
      <c r="CU46" s="624"/>
      <c r="CV46" s="624"/>
      <c r="CW46" s="624"/>
      <c r="CX46" s="624"/>
      <c r="CY46" s="625"/>
      <c r="CZ46" s="628">
        <v>6</v>
      </c>
      <c r="DA46" s="629"/>
      <c r="DB46" s="629"/>
      <c r="DC46" s="635"/>
      <c r="DD46" s="632">
        <v>71425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857979</v>
      </c>
      <c r="CS47" s="644"/>
      <c r="CT47" s="644"/>
      <c r="CU47" s="644"/>
      <c r="CV47" s="644"/>
      <c r="CW47" s="644"/>
      <c r="CX47" s="644"/>
      <c r="CY47" s="645"/>
      <c r="CZ47" s="628">
        <v>17.100000000000001</v>
      </c>
      <c r="DA47" s="656"/>
      <c r="DB47" s="656"/>
      <c r="DC47" s="658"/>
      <c r="DD47" s="632">
        <v>332382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5013007</v>
      </c>
      <c r="CS49" s="682"/>
      <c r="CT49" s="682"/>
      <c r="CU49" s="682"/>
      <c r="CV49" s="682"/>
      <c r="CW49" s="682"/>
      <c r="CX49" s="682"/>
      <c r="CY49" s="711"/>
      <c r="CZ49" s="703">
        <v>100</v>
      </c>
      <c r="DA49" s="712"/>
      <c r="DB49" s="712"/>
      <c r="DC49" s="713"/>
      <c r="DD49" s="714">
        <v>3088935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K44EwwGguS9FM8OdVvo7wA5kQmOSVQgzI/oWHjSPoTRYFmyvRyDLyW86pgUuVRMStqUeg0Itm8mX47Nxd0wnw==" saltValue="hS0upXicPO8Joiq7zdP1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5575</v>
      </c>
      <c r="R7" s="753"/>
      <c r="S7" s="753"/>
      <c r="T7" s="753"/>
      <c r="U7" s="753"/>
      <c r="V7" s="753">
        <v>5013</v>
      </c>
      <c r="W7" s="753"/>
      <c r="X7" s="753"/>
      <c r="Y7" s="753"/>
      <c r="Z7" s="753"/>
      <c r="AA7" s="753">
        <v>562</v>
      </c>
      <c r="AB7" s="753"/>
      <c r="AC7" s="753"/>
      <c r="AD7" s="753"/>
      <c r="AE7" s="754"/>
      <c r="AF7" s="755">
        <v>467</v>
      </c>
      <c r="AG7" s="756"/>
      <c r="AH7" s="756"/>
      <c r="AI7" s="756"/>
      <c r="AJ7" s="757"/>
      <c r="AK7" s="758">
        <v>65</v>
      </c>
      <c r="AL7" s="759"/>
      <c r="AM7" s="759"/>
      <c r="AN7" s="759"/>
      <c r="AO7" s="759"/>
      <c r="AP7" s="759">
        <v>3404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2</v>
      </c>
      <c r="CI7" s="744"/>
      <c r="CJ7" s="744"/>
      <c r="CK7" s="744"/>
      <c r="CL7" s="745"/>
      <c r="CM7" s="743">
        <v>-11</v>
      </c>
      <c r="CN7" s="744"/>
      <c r="CO7" s="744"/>
      <c r="CP7" s="744"/>
      <c r="CQ7" s="745"/>
      <c r="CR7" s="743">
        <v>11</v>
      </c>
      <c r="CS7" s="744"/>
      <c r="CT7" s="744"/>
      <c r="CU7" s="744"/>
      <c r="CV7" s="745"/>
      <c r="CW7" s="743" t="s">
        <v>556</v>
      </c>
      <c r="CX7" s="744"/>
      <c r="CY7" s="744"/>
      <c r="CZ7" s="744"/>
      <c r="DA7" s="745"/>
      <c r="DB7" s="743">
        <v>0</v>
      </c>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v>1</v>
      </c>
      <c r="CS8" s="777"/>
      <c r="CT8" s="777"/>
      <c r="CU8" s="777"/>
      <c r="CV8" s="778"/>
      <c r="CW8" s="776">
        <v>2</v>
      </c>
      <c r="CX8" s="777"/>
      <c r="CY8" s="777"/>
      <c r="CZ8" s="777"/>
      <c r="DA8" s="778"/>
      <c r="DB8" s="776" t="s">
        <v>556</v>
      </c>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5575</v>
      </c>
      <c r="R23" s="793"/>
      <c r="S23" s="793"/>
      <c r="T23" s="793"/>
      <c r="U23" s="793"/>
      <c r="V23" s="793">
        <v>5013</v>
      </c>
      <c r="W23" s="793"/>
      <c r="X23" s="793"/>
      <c r="Y23" s="793"/>
      <c r="Z23" s="793"/>
      <c r="AA23" s="793">
        <v>741</v>
      </c>
      <c r="AB23" s="793"/>
      <c r="AC23" s="793"/>
      <c r="AD23" s="793"/>
      <c r="AE23" s="794"/>
      <c r="AF23" s="795">
        <v>467</v>
      </c>
      <c r="AG23" s="793"/>
      <c r="AH23" s="793"/>
      <c r="AI23" s="793"/>
      <c r="AJ23" s="796"/>
      <c r="AK23" s="797"/>
      <c r="AL23" s="798"/>
      <c r="AM23" s="798"/>
      <c r="AN23" s="798"/>
      <c r="AO23" s="798"/>
      <c r="AP23" s="793">
        <v>3404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401</v>
      </c>
      <c r="R28" s="823"/>
      <c r="S28" s="823"/>
      <c r="T28" s="823"/>
      <c r="U28" s="823"/>
      <c r="V28" s="823">
        <v>385</v>
      </c>
      <c r="W28" s="823"/>
      <c r="X28" s="823"/>
      <c r="Y28" s="823"/>
      <c r="Z28" s="823"/>
      <c r="AA28" s="823">
        <v>16</v>
      </c>
      <c r="AB28" s="823"/>
      <c r="AC28" s="823"/>
      <c r="AD28" s="823"/>
      <c r="AE28" s="824"/>
      <c r="AF28" s="825">
        <v>16</v>
      </c>
      <c r="AG28" s="823"/>
      <c r="AH28" s="823"/>
      <c r="AI28" s="823"/>
      <c r="AJ28" s="826"/>
      <c r="AK28" s="827">
        <v>26</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572</v>
      </c>
      <c r="R29" s="784"/>
      <c r="S29" s="784"/>
      <c r="T29" s="784"/>
      <c r="U29" s="784"/>
      <c r="V29" s="784">
        <v>478</v>
      </c>
      <c r="W29" s="784"/>
      <c r="X29" s="784"/>
      <c r="Y29" s="784"/>
      <c r="Z29" s="784"/>
      <c r="AA29" s="784">
        <v>94</v>
      </c>
      <c r="AB29" s="784"/>
      <c r="AC29" s="784"/>
      <c r="AD29" s="784"/>
      <c r="AE29" s="785"/>
      <c r="AF29" s="786">
        <v>94</v>
      </c>
      <c r="AG29" s="787"/>
      <c r="AH29" s="787"/>
      <c r="AI29" s="787"/>
      <c r="AJ29" s="788"/>
      <c r="AK29" s="834">
        <v>79</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51</v>
      </c>
      <c r="R30" s="784"/>
      <c r="S30" s="784"/>
      <c r="T30" s="784"/>
      <c r="U30" s="784"/>
      <c r="V30" s="784">
        <v>49</v>
      </c>
      <c r="W30" s="784"/>
      <c r="X30" s="784"/>
      <c r="Y30" s="784"/>
      <c r="Z30" s="784"/>
      <c r="AA30" s="784">
        <v>2</v>
      </c>
      <c r="AB30" s="784"/>
      <c r="AC30" s="784"/>
      <c r="AD30" s="784"/>
      <c r="AE30" s="785"/>
      <c r="AF30" s="786">
        <v>-3</v>
      </c>
      <c r="AG30" s="787"/>
      <c r="AH30" s="787"/>
      <c r="AI30" s="787"/>
      <c r="AJ30" s="788"/>
      <c r="AK30" s="834">
        <v>17</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108</v>
      </c>
      <c r="R31" s="784"/>
      <c r="S31" s="784"/>
      <c r="T31" s="784"/>
      <c r="U31" s="784"/>
      <c r="V31" s="784">
        <v>102</v>
      </c>
      <c r="W31" s="784"/>
      <c r="X31" s="784"/>
      <c r="Y31" s="784"/>
      <c r="Z31" s="784"/>
      <c r="AA31" s="784">
        <v>6</v>
      </c>
      <c r="AB31" s="784"/>
      <c r="AC31" s="784"/>
      <c r="AD31" s="784"/>
      <c r="AE31" s="785"/>
      <c r="AF31" s="786">
        <v>10</v>
      </c>
      <c r="AG31" s="787"/>
      <c r="AH31" s="787"/>
      <c r="AI31" s="787"/>
      <c r="AJ31" s="788"/>
      <c r="AK31" s="834">
        <v>60</v>
      </c>
      <c r="AL31" s="830"/>
      <c r="AM31" s="830"/>
      <c r="AN31" s="830"/>
      <c r="AO31" s="830"/>
      <c r="AP31" s="830">
        <v>604</v>
      </c>
      <c r="AQ31" s="830"/>
      <c r="AR31" s="830"/>
      <c r="AS31" s="830"/>
      <c r="AT31" s="830"/>
      <c r="AU31" s="830">
        <v>307</v>
      </c>
      <c r="AV31" s="830"/>
      <c r="AW31" s="830"/>
      <c r="AX31" s="830"/>
      <c r="AY31" s="830"/>
      <c r="AZ31" s="831" t="s">
        <v>548</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145</v>
      </c>
      <c r="R32" s="784"/>
      <c r="S32" s="784"/>
      <c r="T32" s="784"/>
      <c r="U32" s="784"/>
      <c r="V32" s="784">
        <v>126</v>
      </c>
      <c r="W32" s="784"/>
      <c r="X32" s="784"/>
      <c r="Y32" s="784"/>
      <c r="Z32" s="784"/>
      <c r="AA32" s="784">
        <v>19</v>
      </c>
      <c r="AB32" s="784"/>
      <c r="AC32" s="784"/>
      <c r="AD32" s="784"/>
      <c r="AE32" s="785"/>
      <c r="AF32" s="786">
        <v>16</v>
      </c>
      <c r="AG32" s="787"/>
      <c r="AH32" s="787"/>
      <c r="AI32" s="787"/>
      <c r="AJ32" s="788"/>
      <c r="AK32" s="834">
        <v>80</v>
      </c>
      <c r="AL32" s="830"/>
      <c r="AM32" s="830"/>
      <c r="AN32" s="830"/>
      <c r="AO32" s="830"/>
      <c r="AP32" s="830">
        <v>251</v>
      </c>
      <c r="AQ32" s="830"/>
      <c r="AR32" s="830"/>
      <c r="AS32" s="830"/>
      <c r="AT32" s="830"/>
      <c r="AU32" s="830">
        <v>251</v>
      </c>
      <c r="AV32" s="830"/>
      <c r="AW32" s="830"/>
      <c r="AX32" s="830"/>
      <c r="AY32" s="830"/>
      <c r="AZ32" s="831" t="s">
        <v>548</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134</v>
      </c>
      <c r="AG63" s="844"/>
      <c r="AH63" s="844"/>
      <c r="AI63" s="844"/>
      <c r="AJ63" s="845"/>
      <c r="AK63" s="846"/>
      <c r="AL63" s="841"/>
      <c r="AM63" s="841"/>
      <c r="AN63" s="841"/>
      <c r="AO63" s="841"/>
      <c r="AP63" s="844">
        <v>855</v>
      </c>
      <c r="AQ63" s="844"/>
      <c r="AR63" s="844"/>
      <c r="AS63" s="844"/>
      <c r="AT63" s="844"/>
      <c r="AU63" s="844">
        <v>558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556</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1416</v>
      </c>
      <c r="R69" s="830"/>
      <c r="S69" s="830"/>
      <c r="T69" s="830"/>
      <c r="U69" s="830"/>
      <c r="V69" s="830">
        <v>1409</v>
      </c>
      <c r="W69" s="830"/>
      <c r="X69" s="830"/>
      <c r="Y69" s="830"/>
      <c r="Z69" s="830"/>
      <c r="AA69" s="830">
        <v>7</v>
      </c>
      <c r="AB69" s="830"/>
      <c r="AC69" s="830"/>
      <c r="AD69" s="830"/>
      <c r="AE69" s="830"/>
      <c r="AF69" s="830">
        <v>7</v>
      </c>
      <c r="AG69" s="830"/>
      <c r="AH69" s="830"/>
      <c r="AI69" s="830"/>
      <c r="AJ69" s="830"/>
      <c r="AK69" s="830">
        <v>5</v>
      </c>
      <c r="AL69" s="830"/>
      <c r="AM69" s="830"/>
      <c r="AN69" s="830"/>
      <c r="AO69" s="830"/>
      <c r="AP69" s="830">
        <v>841</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1799</v>
      </c>
      <c r="R70" s="830"/>
      <c r="S70" s="830"/>
      <c r="T70" s="830"/>
      <c r="U70" s="830"/>
      <c r="V70" s="830">
        <v>1532</v>
      </c>
      <c r="W70" s="830"/>
      <c r="X70" s="830"/>
      <c r="Y70" s="830"/>
      <c r="Z70" s="830"/>
      <c r="AA70" s="830">
        <v>267</v>
      </c>
      <c r="AB70" s="830"/>
      <c r="AC70" s="830"/>
      <c r="AD70" s="830"/>
      <c r="AE70" s="830"/>
      <c r="AF70" s="830">
        <v>267</v>
      </c>
      <c r="AG70" s="830"/>
      <c r="AH70" s="830"/>
      <c r="AI70" s="830"/>
      <c r="AJ70" s="830"/>
      <c r="AK70" s="830">
        <v>0</v>
      </c>
      <c r="AL70" s="830"/>
      <c r="AM70" s="830"/>
      <c r="AN70" s="830"/>
      <c r="AO70" s="830"/>
      <c r="AP70" s="830">
        <v>905</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312</v>
      </c>
      <c r="R71" s="830"/>
      <c r="S71" s="830"/>
      <c r="T71" s="830"/>
      <c r="U71" s="830"/>
      <c r="V71" s="830">
        <v>290</v>
      </c>
      <c r="W71" s="830"/>
      <c r="X71" s="830"/>
      <c r="Y71" s="830"/>
      <c r="Z71" s="830"/>
      <c r="AA71" s="830">
        <v>22</v>
      </c>
      <c r="AB71" s="830"/>
      <c r="AC71" s="830"/>
      <c r="AD71" s="830"/>
      <c r="AE71" s="830"/>
      <c r="AF71" s="830">
        <v>22</v>
      </c>
      <c r="AG71" s="830"/>
      <c r="AH71" s="830"/>
      <c r="AI71" s="830"/>
      <c r="AJ71" s="830"/>
      <c r="AK71" s="830" t="s">
        <v>556</v>
      </c>
      <c r="AL71" s="830"/>
      <c r="AM71" s="830"/>
      <c r="AN71" s="830"/>
      <c r="AO71" s="830"/>
      <c r="AP71" s="830" t="s">
        <v>556</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322367</v>
      </c>
      <c r="R72" s="830"/>
      <c r="S72" s="830"/>
      <c r="T72" s="830"/>
      <c r="U72" s="830"/>
      <c r="V72" s="830">
        <v>314740</v>
      </c>
      <c r="W72" s="830"/>
      <c r="X72" s="830"/>
      <c r="Y72" s="830"/>
      <c r="Z72" s="830"/>
      <c r="AA72" s="830">
        <v>7627</v>
      </c>
      <c r="AB72" s="830"/>
      <c r="AC72" s="830"/>
      <c r="AD72" s="830"/>
      <c r="AE72" s="830"/>
      <c r="AF72" s="830">
        <v>5417</v>
      </c>
      <c r="AG72" s="830"/>
      <c r="AH72" s="830"/>
      <c r="AI72" s="830"/>
      <c r="AJ72" s="830"/>
      <c r="AK72" s="830" t="s">
        <v>556</v>
      </c>
      <c r="AL72" s="830"/>
      <c r="AM72" s="830"/>
      <c r="AN72" s="830"/>
      <c r="AO72" s="830"/>
      <c r="AP72" s="830" t="s">
        <v>556</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6778</v>
      </c>
      <c r="AG88" s="844"/>
      <c r="AH88" s="844"/>
      <c r="AI88" s="844"/>
      <c r="AJ88" s="844"/>
      <c r="AK88" s="841"/>
      <c r="AL88" s="841"/>
      <c r="AM88" s="841"/>
      <c r="AN88" s="841"/>
      <c r="AO88" s="841"/>
      <c r="AP88" s="844">
        <v>1746</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329444</v>
      </c>
      <c r="AB110" s="900"/>
      <c r="AC110" s="900"/>
      <c r="AD110" s="900"/>
      <c r="AE110" s="901"/>
      <c r="AF110" s="902">
        <v>345006</v>
      </c>
      <c r="AG110" s="900"/>
      <c r="AH110" s="900"/>
      <c r="AI110" s="900"/>
      <c r="AJ110" s="901"/>
      <c r="AK110" s="902">
        <v>361140</v>
      </c>
      <c r="AL110" s="900"/>
      <c r="AM110" s="900"/>
      <c r="AN110" s="900"/>
      <c r="AO110" s="901"/>
      <c r="AP110" s="903">
        <v>19.8</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3357147</v>
      </c>
      <c r="BR110" s="931"/>
      <c r="BS110" s="931"/>
      <c r="BT110" s="931"/>
      <c r="BU110" s="931"/>
      <c r="BV110" s="931">
        <v>3367067</v>
      </c>
      <c r="BW110" s="931"/>
      <c r="BX110" s="931"/>
      <c r="BY110" s="931"/>
      <c r="BZ110" s="931"/>
      <c r="CA110" s="931">
        <v>3404131</v>
      </c>
      <c r="CB110" s="931"/>
      <c r="CC110" s="931"/>
      <c r="CD110" s="931"/>
      <c r="CE110" s="931"/>
      <c r="CF110" s="944">
        <v>186.7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2705</v>
      </c>
      <c r="BR111" s="926"/>
      <c r="BS111" s="926"/>
      <c r="BT111" s="926"/>
      <c r="BU111" s="926"/>
      <c r="BV111" s="926">
        <v>2452</v>
      </c>
      <c r="BW111" s="926"/>
      <c r="BX111" s="926"/>
      <c r="BY111" s="926"/>
      <c r="BZ111" s="926"/>
      <c r="CA111" s="926">
        <v>2200</v>
      </c>
      <c r="CB111" s="926"/>
      <c r="CC111" s="926"/>
      <c r="CD111" s="926"/>
      <c r="CE111" s="926"/>
      <c r="CF111" s="920">
        <v>0.1</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843038</v>
      </c>
      <c r="BR112" s="926"/>
      <c r="BS112" s="926"/>
      <c r="BT112" s="926"/>
      <c r="BU112" s="926"/>
      <c r="BV112" s="926">
        <v>733948</v>
      </c>
      <c r="BW112" s="926"/>
      <c r="BX112" s="926"/>
      <c r="BY112" s="926"/>
      <c r="BZ112" s="926"/>
      <c r="CA112" s="926">
        <v>647480</v>
      </c>
      <c r="CB112" s="926"/>
      <c r="CC112" s="926"/>
      <c r="CD112" s="926"/>
      <c r="CE112" s="926"/>
      <c r="CF112" s="920">
        <v>35.5</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119979</v>
      </c>
      <c r="AB113" s="938"/>
      <c r="AC113" s="938"/>
      <c r="AD113" s="938"/>
      <c r="AE113" s="939"/>
      <c r="AF113" s="940">
        <v>109464</v>
      </c>
      <c r="AG113" s="938"/>
      <c r="AH113" s="938"/>
      <c r="AI113" s="938"/>
      <c r="AJ113" s="939"/>
      <c r="AK113" s="940">
        <v>84798</v>
      </c>
      <c r="AL113" s="938"/>
      <c r="AM113" s="938"/>
      <c r="AN113" s="938"/>
      <c r="AO113" s="939"/>
      <c r="AP113" s="941">
        <v>4.7</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34856</v>
      </c>
      <c r="BR113" s="926"/>
      <c r="BS113" s="926"/>
      <c r="BT113" s="926"/>
      <c r="BU113" s="926"/>
      <c r="BV113" s="926">
        <v>51753</v>
      </c>
      <c r="BW113" s="926"/>
      <c r="BX113" s="926"/>
      <c r="BY113" s="926"/>
      <c r="BZ113" s="926"/>
      <c r="CA113" s="926">
        <v>66497</v>
      </c>
      <c r="CB113" s="926"/>
      <c r="CC113" s="926"/>
      <c r="CD113" s="926"/>
      <c r="CE113" s="926"/>
      <c r="CF113" s="920">
        <v>3.6</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4915</v>
      </c>
      <c r="AB114" s="959"/>
      <c r="AC114" s="959"/>
      <c r="AD114" s="959"/>
      <c r="AE114" s="960"/>
      <c r="AF114" s="961">
        <v>5049</v>
      </c>
      <c r="AG114" s="959"/>
      <c r="AH114" s="959"/>
      <c r="AI114" s="959"/>
      <c r="AJ114" s="960"/>
      <c r="AK114" s="961">
        <v>5852</v>
      </c>
      <c r="AL114" s="959"/>
      <c r="AM114" s="959"/>
      <c r="AN114" s="959"/>
      <c r="AO114" s="960"/>
      <c r="AP114" s="962">
        <v>0.3</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334071</v>
      </c>
      <c r="BR114" s="926"/>
      <c r="BS114" s="926"/>
      <c r="BT114" s="926"/>
      <c r="BU114" s="926"/>
      <c r="BV114" s="926">
        <v>338394</v>
      </c>
      <c r="BW114" s="926"/>
      <c r="BX114" s="926"/>
      <c r="BY114" s="926"/>
      <c r="BZ114" s="926"/>
      <c r="CA114" s="926">
        <v>367636</v>
      </c>
      <c r="CB114" s="926"/>
      <c r="CC114" s="926"/>
      <c r="CD114" s="926"/>
      <c r="CE114" s="926"/>
      <c r="CF114" s="920">
        <v>20.2</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238</v>
      </c>
      <c r="AB115" s="938"/>
      <c r="AC115" s="938"/>
      <c r="AD115" s="938"/>
      <c r="AE115" s="939"/>
      <c r="AF115" s="940">
        <v>256</v>
      </c>
      <c r="AG115" s="938"/>
      <c r="AH115" s="938"/>
      <c r="AI115" s="938"/>
      <c r="AJ115" s="939"/>
      <c r="AK115" s="940">
        <v>256</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454576</v>
      </c>
      <c r="AB117" s="979"/>
      <c r="AC117" s="979"/>
      <c r="AD117" s="979"/>
      <c r="AE117" s="980"/>
      <c r="AF117" s="981">
        <v>459775</v>
      </c>
      <c r="AG117" s="979"/>
      <c r="AH117" s="979"/>
      <c r="AI117" s="979"/>
      <c r="AJ117" s="980"/>
      <c r="AK117" s="981">
        <v>452046</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4571817</v>
      </c>
      <c r="BR119" s="1000"/>
      <c r="BS119" s="1000"/>
      <c r="BT119" s="1000"/>
      <c r="BU119" s="1000"/>
      <c r="BV119" s="1000">
        <v>4493614</v>
      </c>
      <c r="BW119" s="1000"/>
      <c r="BX119" s="1000"/>
      <c r="BY119" s="1000"/>
      <c r="BZ119" s="1000"/>
      <c r="CA119" s="1000">
        <v>4487944</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2705</v>
      </c>
      <c r="DH119" s="986"/>
      <c r="DI119" s="986"/>
      <c r="DJ119" s="986"/>
      <c r="DK119" s="987"/>
      <c r="DL119" s="985">
        <v>2452</v>
      </c>
      <c r="DM119" s="986"/>
      <c r="DN119" s="986"/>
      <c r="DO119" s="986"/>
      <c r="DP119" s="987"/>
      <c r="DQ119" s="985">
        <v>2200</v>
      </c>
      <c r="DR119" s="986"/>
      <c r="DS119" s="986"/>
      <c r="DT119" s="986"/>
      <c r="DU119" s="987"/>
      <c r="DV119" s="988">
        <v>0.1</v>
      </c>
      <c r="DW119" s="989"/>
      <c r="DX119" s="989"/>
      <c r="DY119" s="989"/>
      <c r="DZ119" s="990"/>
    </row>
    <row r="120" spans="1:130" s="218"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2647576</v>
      </c>
      <c r="BR120" s="931"/>
      <c r="BS120" s="931"/>
      <c r="BT120" s="931"/>
      <c r="BU120" s="931"/>
      <c r="BV120" s="931">
        <v>2870278</v>
      </c>
      <c r="BW120" s="931"/>
      <c r="BX120" s="931"/>
      <c r="BY120" s="931"/>
      <c r="BZ120" s="931"/>
      <c r="CA120" s="931">
        <v>3032132</v>
      </c>
      <c r="CB120" s="931"/>
      <c r="CC120" s="931"/>
      <c r="CD120" s="931"/>
      <c r="CE120" s="931"/>
      <c r="CF120" s="944">
        <v>166.3</v>
      </c>
      <c r="CG120" s="945"/>
      <c r="CH120" s="945"/>
      <c r="CI120" s="945"/>
      <c r="CJ120" s="945"/>
      <c r="CK120" s="1006" t="s">
        <v>443</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539653</v>
      </c>
      <c r="DH120" s="931"/>
      <c r="DI120" s="931"/>
      <c r="DJ120" s="931"/>
      <c r="DK120" s="931"/>
      <c r="DL120" s="931">
        <v>445445</v>
      </c>
      <c r="DM120" s="931"/>
      <c r="DN120" s="931"/>
      <c r="DO120" s="931"/>
      <c r="DP120" s="931"/>
      <c r="DQ120" s="931">
        <v>414427</v>
      </c>
      <c r="DR120" s="931"/>
      <c r="DS120" s="931"/>
      <c r="DT120" s="931"/>
      <c r="DU120" s="931"/>
      <c r="DV120" s="932">
        <v>22.7</v>
      </c>
      <c r="DW120" s="932"/>
      <c r="DX120" s="932"/>
      <c r="DY120" s="932"/>
      <c r="DZ120" s="933"/>
    </row>
    <row r="121" spans="1:130" s="218"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232847</v>
      </c>
      <c r="BR121" s="926"/>
      <c r="BS121" s="926"/>
      <c r="BT121" s="926"/>
      <c r="BU121" s="926"/>
      <c r="BV121" s="926">
        <v>214912</v>
      </c>
      <c r="BW121" s="926"/>
      <c r="BX121" s="926"/>
      <c r="BY121" s="926"/>
      <c r="BZ121" s="926"/>
      <c r="CA121" s="926">
        <v>196841</v>
      </c>
      <c r="CB121" s="926"/>
      <c r="CC121" s="926"/>
      <c r="CD121" s="926"/>
      <c r="CE121" s="926"/>
      <c r="CF121" s="920">
        <v>10.8</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303385</v>
      </c>
      <c r="DH121" s="926"/>
      <c r="DI121" s="926"/>
      <c r="DJ121" s="926"/>
      <c r="DK121" s="926"/>
      <c r="DL121" s="926">
        <v>288503</v>
      </c>
      <c r="DM121" s="926"/>
      <c r="DN121" s="926"/>
      <c r="DO121" s="926"/>
      <c r="DP121" s="926"/>
      <c r="DQ121" s="926">
        <v>233053</v>
      </c>
      <c r="DR121" s="926"/>
      <c r="DS121" s="926"/>
      <c r="DT121" s="926"/>
      <c r="DU121" s="926"/>
      <c r="DV121" s="927">
        <v>12.8</v>
      </c>
      <c r="DW121" s="927"/>
      <c r="DX121" s="927"/>
      <c r="DY121" s="927"/>
      <c r="DZ121" s="928"/>
    </row>
    <row r="122" spans="1:130" s="218"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2551081</v>
      </c>
      <c r="BR122" s="1000"/>
      <c r="BS122" s="1000"/>
      <c r="BT122" s="1000"/>
      <c r="BU122" s="1000"/>
      <c r="BV122" s="1000">
        <v>2758351</v>
      </c>
      <c r="BW122" s="1000"/>
      <c r="BX122" s="1000"/>
      <c r="BY122" s="1000"/>
      <c r="BZ122" s="1000"/>
      <c r="CA122" s="1000">
        <v>2719046</v>
      </c>
      <c r="CB122" s="1000"/>
      <c r="CC122" s="1000"/>
      <c r="CD122" s="1000"/>
      <c r="CE122" s="1000"/>
      <c r="CF122" s="1017">
        <v>149.1</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3">
        <v>5431504</v>
      </c>
      <c r="BR123" s="1064"/>
      <c r="BS123" s="1064"/>
      <c r="BT123" s="1064"/>
      <c r="BU123" s="1064"/>
      <c r="BV123" s="1064">
        <v>5843541</v>
      </c>
      <c r="BW123" s="1064"/>
      <c r="BX123" s="1064"/>
      <c r="BY123" s="1064"/>
      <c r="BZ123" s="1064"/>
      <c r="CA123" s="1064">
        <v>5948019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238</v>
      </c>
      <c r="AB126" s="959"/>
      <c r="AC126" s="959"/>
      <c r="AD126" s="959"/>
      <c r="AE126" s="960"/>
      <c r="AF126" s="961">
        <v>256</v>
      </c>
      <c r="AG126" s="959"/>
      <c r="AH126" s="959"/>
      <c r="AI126" s="959"/>
      <c r="AJ126" s="960"/>
      <c r="AK126" s="961">
        <v>256</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22173</v>
      </c>
      <c r="AB128" s="1046"/>
      <c r="AC128" s="1046"/>
      <c r="AD128" s="1046"/>
      <c r="AE128" s="1047"/>
      <c r="AF128" s="1048">
        <v>19495</v>
      </c>
      <c r="AG128" s="1046"/>
      <c r="AH128" s="1046"/>
      <c r="AI128" s="1046"/>
      <c r="AJ128" s="1047"/>
      <c r="AK128" s="1048">
        <v>19495</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2026244</v>
      </c>
      <c r="AB129" s="959"/>
      <c r="AC129" s="959"/>
      <c r="AD129" s="959"/>
      <c r="AE129" s="960"/>
      <c r="AF129" s="961">
        <v>2052330</v>
      </c>
      <c r="AG129" s="959"/>
      <c r="AH129" s="959"/>
      <c r="AI129" s="959"/>
      <c r="AJ129" s="960"/>
      <c r="AK129" s="961">
        <v>2107165</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281154</v>
      </c>
      <c r="AB130" s="959"/>
      <c r="AC130" s="959"/>
      <c r="AD130" s="959"/>
      <c r="AE130" s="960"/>
      <c r="AF130" s="961">
        <v>283703</v>
      </c>
      <c r="AG130" s="959"/>
      <c r="AH130" s="959"/>
      <c r="AI130" s="959"/>
      <c r="AJ130" s="960"/>
      <c r="AK130" s="961">
        <v>283679</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1745090</v>
      </c>
      <c r="AB131" s="986"/>
      <c r="AC131" s="986"/>
      <c r="AD131" s="986"/>
      <c r="AE131" s="987"/>
      <c r="AF131" s="985">
        <v>1768627</v>
      </c>
      <c r="AG131" s="986"/>
      <c r="AH131" s="986"/>
      <c r="AI131" s="986"/>
      <c r="AJ131" s="987"/>
      <c r="AK131" s="985">
        <v>1823486</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8.6671174549999996</v>
      </c>
      <c r="AB132" s="1097"/>
      <c r="AC132" s="1097"/>
      <c r="AD132" s="1097"/>
      <c r="AE132" s="1098"/>
      <c r="AF132" s="1099">
        <v>8.8530255390000008</v>
      </c>
      <c r="AG132" s="1097"/>
      <c r="AH132" s="1097"/>
      <c r="AI132" s="1097"/>
      <c r="AJ132" s="1098"/>
      <c r="AK132" s="1099">
        <v>8.1641427459999996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10</v>
      </c>
      <c r="AB133" s="1080"/>
      <c r="AC133" s="1080"/>
      <c r="AD133" s="1080"/>
      <c r="AE133" s="1081"/>
      <c r="AF133" s="1079">
        <v>9.3000000000000007</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SVivNmR+CxL14kkaAK+Ir9tac3JOCChZ31sSnkloSg18A8PlnMjzBlK92PRW0SAq3jICSyAIlndg1t8lQrtdg==" saltValue="N2XgiTGqJocu5FrQszI6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R7LsV8P6GhLLolh9EIR0tu5ilD+PCvrhTu1/FmQDU6JLp1GPivkRswTgAbegX1m1G9HWZNU54hdqTz0DMwTlg==" saltValue="DWZ1eyMrB3zYp35eQhC2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hEQB4ErA+/ck+gi0kYDMF1Hd2JG1g4j6QNbM30IbLYXOH4DLiJ/der+rv4nz9t2H3gxZHTUkv2MZ6Gji0YKg==" saltValue="voun11+G2Tsm7Su112TM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677654</v>
      </c>
      <c r="AP9" s="269">
        <v>214312</v>
      </c>
      <c r="AQ9" s="270">
        <v>239935</v>
      </c>
      <c r="AR9" s="271">
        <v>-10.7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98638</v>
      </c>
      <c r="AP10" s="272">
        <v>31195</v>
      </c>
      <c r="AQ10" s="273">
        <v>33021</v>
      </c>
      <c r="AR10" s="274">
        <v>-5.5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7330</v>
      </c>
      <c r="AP11" s="272">
        <v>2318</v>
      </c>
      <c r="AQ11" s="273">
        <v>2306</v>
      </c>
      <c r="AR11" s="274">
        <v>0.5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18834</v>
      </c>
      <c r="AP13" s="272">
        <v>5956</v>
      </c>
      <c r="AQ13" s="273">
        <v>7428</v>
      </c>
      <c r="AR13" s="274">
        <v>-19.8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t="s">
        <v>485</v>
      </c>
      <c r="AP14" s="272" t="s">
        <v>485</v>
      </c>
      <c r="AQ14" s="273">
        <v>4299</v>
      </c>
      <c r="AR14" s="274" t="s">
        <v>485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-40179</v>
      </c>
      <c r="AP15" s="272">
        <v>-12707</v>
      </c>
      <c r="AQ15" s="273">
        <v>-13612</v>
      </c>
      <c r="AR15" s="274">
        <v>-6.6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762277</v>
      </c>
      <c r="AP16" s="272">
        <v>241074</v>
      </c>
      <c r="AQ16" s="273">
        <v>273378</v>
      </c>
      <c r="AR16" s="274">
        <v>-11.8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19.61</v>
      </c>
      <c r="AP21" s="286">
        <v>21.68</v>
      </c>
      <c r="AQ21" s="287">
        <v>-2.0699999999999998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93.7</v>
      </c>
      <c r="AP22" s="291">
        <v>95.1</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361140</v>
      </c>
      <c r="AP32" s="300">
        <v>114213</v>
      </c>
      <c r="AQ32" s="301">
        <v>143519</v>
      </c>
      <c r="AR32" s="302">
        <v>-20.399999999999999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84798</v>
      </c>
      <c r="AP35" s="300">
        <v>26818</v>
      </c>
      <c r="AQ35" s="301">
        <v>32537</v>
      </c>
      <c r="AR35" s="302">
        <v>-17.600000000000001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5852</v>
      </c>
      <c r="AP36" s="300">
        <v>1851</v>
      </c>
      <c r="AQ36" s="301">
        <v>3256</v>
      </c>
      <c r="AR36" s="302">
        <v>-43.2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256</v>
      </c>
      <c r="AP37" s="300">
        <v>81</v>
      </c>
      <c r="AQ37" s="301">
        <v>244</v>
      </c>
      <c r="AR37" s="302">
        <v>-66.8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45</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-19495</v>
      </c>
      <c r="AP39" s="300">
        <v>-6165</v>
      </c>
      <c r="AQ39" s="301">
        <v>-3310</v>
      </c>
      <c r="AR39" s="302">
        <v>86.3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-283679</v>
      </c>
      <c r="AP40" s="300">
        <v>-89715</v>
      </c>
      <c r="AQ40" s="301">
        <v>-131495</v>
      </c>
      <c r="AR40" s="302">
        <v>-31.8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148872</v>
      </c>
      <c r="AP41" s="300">
        <v>47082</v>
      </c>
      <c r="AQ41" s="301">
        <v>44796</v>
      </c>
      <c r="AR41" s="302">
        <v>5.0999999999999996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360118</v>
      </c>
      <c r="AN51" s="322">
        <v>105793</v>
      </c>
      <c r="AO51" s="323">
        <v>-18.399999999999999</v>
      </c>
      <c r="AP51" s="324">
        <v>301035</v>
      </c>
      <c r="AQ51" s="325">
        <v>12.2</v>
      </c>
      <c r="AR51" s="326">
        <v>-30.6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29362</v>
      </c>
      <c r="AN52" s="330">
        <v>8626</v>
      </c>
      <c r="AO52" s="331">
        <v>-75.8</v>
      </c>
      <c r="AP52" s="332">
        <v>154376</v>
      </c>
      <c r="AQ52" s="333">
        <v>29.1</v>
      </c>
      <c r="AR52" s="334">
        <v>-104.9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160939</v>
      </c>
      <c r="AN53" s="322">
        <v>48128</v>
      </c>
      <c r="AO53" s="323">
        <v>-54.5</v>
      </c>
      <c r="AP53" s="324">
        <v>330026</v>
      </c>
      <c r="AQ53" s="325">
        <v>9.6</v>
      </c>
      <c r="AR53" s="326">
        <v>-64.099999999999994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112004</v>
      </c>
      <c r="AN54" s="330">
        <v>33494</v>
      </c>
      <c r="AO54" s="331">
        <v>288.3</v>
      </c>
      <c r="AP54" s="332">
        <v>141075</v>
      </c>
      <c r="AQ54" s="333">
        <v>-8.6</v>
      </c>
      <c r="AR54" s="334">
        <v>296.89999999999998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545699</v>
      </c>
      <c r="AN55" s="322">
        <v>166575</v>
      </c>
      <c r="AO55" s="323">
        <v>246.1</v>
      </c>
      <c r="AP55" s="324">
        <v>278179</v>
      </c>
      <c r="AQ55" s="325">
        <v>-15.7</v>
      </c>
      <c r="AR55" s="326">
        <v>261.8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292238</v>
      </c>
      <c r="AN56" s="330">
        <v>89206</v>
      </c>
      <c r="AO56" s="331">
        <v>166.3</v>
      </c>
      <c r="AP56" s="332">
        <v>122182</v>
      </c>
      <c r="AQ56" s="333">
        <v>-13.4</v>
      </c>
      <c r="AR56" s="334">
        <v>179.7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389302</v>
      </c>
      <c r="AN57" s="322">
        <v>120864</v>
      </c>
      <c r="AO57" s="323">
        <v>-27.4</v>
      </c>
      <c r="AP57" s="324">
        <v>283153</v>
      </c>
      <c r="AQ57" s="325">
        <v>1.8</v>
      </c>
      <c r="AR57" s="326">
        <v>-29.2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202251</v>
      </c>
      <c r="AN58" s="330">
        <v>62791</v>
      </c>
      <c r="AO58" s="331">
        <v>-29.6</v>
      </c>
      <c r="AP58" s="332">
        <v>127593</v>
      </c>
      <c r="AQ58" s="333">
        <v>4.4000000000000004</v>
      </c>
      <c r="AR58" s="334">
        <v>-34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612953</v>
      </c>
      <c r="AN59" s="322">
        <v>193850</v>
      </c>
      <c r="AO59" s="323">
        <v>60.4</v>
      </c>
      <c r="AP59" s="324">
        <v>262169</v>
      </c>
      <c r="AQ59" s="325">
        <v>-7.4</v>
      </c>
      <c r="AR59" s="326">
        <v>67.8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298907</v>
      </c>
      <c r="AN60" s="330">
        <v>94531</v>
      </c>
      <c r="AO60" s="331">
        <v>50.5</v>
      </c>
      <c r="AP60" s="332">
        <v>152658</v>
      </c>
      <c r="AQ60" s="333">
        <v>19.600000000000001</v>
      </c>
      <c r="AR60" s="334">
        <v>30.9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413802</v>
      </c>
      <c r="AN61" s="337">
        <v>127042</v>
      </c>
      <c r="AO61" s="338">
        <v>41.2</v>
      </c>
      <c r="AP61" s="339">
        <v>290912</v>
      </c>
      <c r="AQ61" s="340">
        <v>0.1</v>
      </c>
      <c r="AR61" s="326">
        <v>41.1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186952</v>
      </c>
      <c r="AN62" s="330">
        <v>57730</v>
      </c>
      <c r="AO62" s="331">
        <v>79.900000000000006</v>
      </c>
      <c r="AP62" s="332">
        <v>139577</v>
      </c>
      <c r="AQ62" s="333">
        <v>6.2</v>
      </c>
      <c r="AR62" s="334">
        <v>73.7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pVPFDPOsaCw5rKPGqIig8xNBRwRM53MeY83deAqFv+znMW0W4L0Iq2KtQmAiqvN4MA+JFlJmvzkqxWewJRoxQ==" saltValue="pArroIr1uyRDcNknjGTe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1COpGOCL34sJQLWCDoLTvyr2+rrlc0ietTPxSSJaqO2ihQBYak84+517GcEySXXD5x0a3oEQlAXbm63oNk+VgA==" saltValue="mlPfZqIDNS30/LjboEP1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d+qeDokX41g+TVLQhv3n1rGNIDOJZcMnG6okEezC7NQuD+mqWGK1g+TIvAqDNzni/gYjq4Q+Q0XZwwRrDzJirw==" saltValue="EzlEhFCkqjjfxikv5rxu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39.89</v>
      </c>
      <c r="G47" s="12">
        <v>42.5</v>
      </c>
      <c r="H47" s="12">
        <v>49.64</v>
      </c>
      <c r="I47" s="12">
        <v>47.48</v>
      </c>
      <c r="J47" s="13">
        <v>46.65</v>
      </c>
    </row>
    <row r="48" spans="2:10" ht="57.75" customHeight="1" x14ac:dyDescent="0.15">
      <c r="B48" s="14"/>
      <c r="C48" s="1141" t="s">
        <v>4</v>
      </c>
      <c r="D48" s="1141"/>
      <c r="E48" s="1142"/>
      <c r="F48" s="15">
        <v>31.89</v>
      </c>
      <c r="G48" s="16">
        <v>31.1</v>
      </c>
      <c r="H48" s="16">
        <v>32.700000000000003</v>
      </c>
      <c r="I48" s="16">
        <v>31.91</v>
      </c>
      <c r="J48" s="17">
        <v>22.16</v>
      </c>
    </row>
    <row r="49" spans="2:10" ht="57.75" customHeight="1" thickBot="1" x14ac:dyDescent="0.2">
      <c r="B49" s="18"/>
      <c r="C49" s="1143" t="s">
        <v>5</v>
      </c>
      <c r="D49" s="1143"/>
      <c r="E49" s="1144"/>
      <c r="F49" s="19">
        <v>13.41</v>
      </c>
      <c r="G49" s="20">
        <v>8.1999999999999993</v>
      </c>
      <c r="H49" s="20">
        <v>4.63</v>
      </c>
      <c r="I49" s="20" t="s">
        <v>528</v>
      </c>
      <c r="J49" s="21" t="s">
        <v>529</v>
      </c>
    </row>
    <row r="50" spans="2:10" x14ac:dyDescent="0.15"/>
  </sheetData>
  <sheetProtection algorithmName="SHA-512" hashValue="nTRoTSuqRcZ74Pn1k8Xl+cgcB+8a40nA2WrmV64T8ZXSKl6pXNSHroCpetMy0kypio7HpCH2kGEKcUgY9WLtbg==" saltValue="fOzAP7dKbarhOwlrwhE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村尾映祐</cp:lastModifiedBy>
  <cp:lastPrinted>2026-03-25T00:19:20Z</cp:lastPrinted>
  <dcterms:created xsi:type="dcterms:W3CDTF">2026-02-26T10:17:43Z</dcterms:created>
  <dcterms:modified xsi:type="dcterms:W3CDTF">2026-03-25T00:22:41Z</dcterms:modified>
  <cp:category/>
</cp:coreProperties>
</file>